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B700-FS.land.hb-netz.de\Thorsten.Andre$\Eigene Dateien\"/>
    </mc:Choice>
  </mc:AlternateContent>
  <workbookProtection workbookAlgorithmName="SHA-512" workbookHashValue="Knh3i//v/HMztVswG4VidzmolaJh1WFlTD7Tf6GvkAB7tofMBB86kxEuWCfgPquqGZTKrk97r2ckBP4Rn/hfEQ==" workbookSaltValue="beGoAGWKTtewsRRhZqEDUw==" workbookSpinCount="100000" lockStructure="1"/>
  <bookViews>
    <workbookView xWindow="0" yWindow="0" windowWidth="23040" windowHeight="8904"/>
  </bookViews>
  <sheets>
    <sheet name="Deckblatt" sheetId="20" r:id="rId1"/>
    <sheet name="Plandaten-Teilnehmende" sheetId="29" r:id="rId2"/>
    <sheet name="Plandaten-Beratene" sheetId="31" r:id="rId3"/>
    <sheet name="FP Träger" sheetId="1" r:id="rId4"/>
    <sheet name="Gesamt-Ausgaben" sheetId="24" r:id="rId5"/>
    <sheet name="Gesamt-Refinanz" sheetId="26" r:id="rId6"/>
    <sheet name="Zusammenfassung" sheetId="27" r:id="rId7"/>
    <sheet name="Nachschlagen" sheetId="7" state="hidden" r:id="rId8"/>
    <sheet name="Info-Blatt" sheetId="16" state="hidden" r:id="rId9"/>
    <sheet name="Drop Down" sheetId="23" state="hidden" r:id="rId10"/>
    <sheet name="Versionen" sheetId="22" state="hidden" r:id="rId11"/>
  </sheets>
  <definedNames>
    <definedName name="_xlnm._FilterDatabase" localSheetId="3" hidden="1">'FP Träger'!$A$9:$G$59</definedName>
    <definedName name="Antragsverfahren">'Drop Down'!$A$3:$A$5</definedName>
    <definedName name="Art_Finanzierung">'Drop Down'!$A$17:$A$19</definedName>
    <definedName name="B11_Pauschalen">'Drop Down'!$G$3:$H$7</definedName>
    <definedName name="Bezeichnung_Kostenart">Nachschlagen!$B$2:$B$72</definedName>
    <definedName name="bis">Deckblatt!$G$31</definedName>
    <definedName name="_xlnm.Print_Area" localSheetId="0">Deckblatt!$A$1:$H$33</definedName>
    <definedName name="_xlnm.Print_Area" localSheetId="3">'FP Träger'!$A$1:$G$109</definedName>
    <definedName name="_xlnm.Print_Area" localSheetId="4">'Gesamt-Ausgaben'!$A$1:$E$53</definedName>
    <definedName name="_xlnm.Print_Area" localSheetId="5">'Gesamt-Refinanz'!$A$1:$E$39</definedName>
    <definedName name="_xlnm.Print_Area" localSheetId="2">'Plandaten-Beratene'!$A$1:$E$48</definedName>
    <definedName name="_xlnm.Print_Area" localSheetId="1">'Plandaten-Teilnehmende'!$A$1:$G$37</definedName>
    <definedName name="_xlnm.Print_Area" localSheetId="10">Versionen!$A$1:$I$71</definedName>
    <definedName name="_xlnm.Print_Area" localSheetId="6">Zusammenfassung!$A$1:$E$67</definedName>
    <definedName name="_xlnm.Print_Titles" localSheetId="3">'FP Träger'!$2:$9</definedName>
    <definedName name="_xlnm.Print_Titles" localSheetId="4">'Gesamt-Ausgaben'!$2:$8</definedName>
    <definedName name="_xlnm.Print_Titles" localSheetId="5">'Gesamt-Refinanz'!$1:$9</definedName>
    <definedName name="_xlnm.Print_Titles" localSheetId="6">Zusammenfassung!$3:$8</definedName>
    <definedName name="Fehlbedarf">'Info-Blatt'!$A$2:$A$73</definedName>
    <definedName name="Fehlbedarf_Plus">'Info-Blatt'!$B$2:$B$31</definedName>
    <definedName name="Finanzierung">'FP Träger'!$B$7</definedName>
    <definedName name="Kooperationspartner">Nachschlagen!$E$2:$E$52</definedName>
    <definedName name="LaufzeitMonate">Deckblatt!$C$32</definedName>
    <definedName name="Lump_Sums">'Info-Blatt'!$D$2:$D$40</definedName>
    <definedName name="Standardeinheitskosten">'Info-Blatt'!$C$2:$C$40</definedName>
    <definedName name="von">Deckblatt!$C$31</definedName>
  </definedNames>
  <calcPr calcId="162913"/>
</workbook>
</file>

<file path=xl/calcChain.xml><?xml version="1.0" encoding="utf-8"?>
<calcChain xmlns="http://schemas.openxmlformats.org/spreadsheetml/2006/main">
  <c r="B11" i="1" l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0" i="1"/>
  <c r="C38" i="26"/>
  <c r="C55" i="24"/>
  <c r="C56" i="24"/>
  <c r="B6" i="31"/>
  <c r="D7" i="1"/>
  <c r="C6" i="24"/>
  <c r="C7" i="26"/>
  <c r="B8" i="27"/>
  <c r="D18" i="31" l="1"/>
  <c r="B20" i="31"/>
  <c r="C20" i="31"/>
  <c r="E34" i="31" s="1"/>
  <c r="E35" i="31" s="1"/>
  <c r="D26" i="31"/>
  <c r="D44" i="31" s="1"/>
  <c r="B44" i="31" s="1"/>
  <c r="E26" i="31"/>
  <c r="D29" i="31"/>
  <c r="E29" i="31"/>
  <c r="E47" i="31" s="1"/>
  <c r="C47" i="31" s="1"/>
  <c r="B42" i="31"/>
  <c r="D42" i="31"/>
  <c r="E42" i="31"/>
  <c r="C42" i="31" s="1"/>
  <c r="B24" i="31" s="1"/>
  <c r="D43" i="31"/>
  <c r="E44" i="31"/>
  <c r="C44" i="31" s="1"/>
  <c r="D45" i="31"/>
  <c r="B45" i="31" s="1"/>
  <c r="E45" i="31"/>
  <c r="C45" i="31" s="1"/>
  <c r="E46" i="31"/>
  <c r="C46" i="31" s="1"/>
  <c r="D46" i="31" l="1"/>
  <c r="B46" i="31" s="1"/>
  <c r="B26" i="31"/>
  <c r="C26" i="31" s="1"/>
  <c r="D47" i="31"/>
  <c r="B47" i="31" s="1"/>
  <c r="D20" i="31"/>
  <c r="B27" i="31"/>
  <c r="C27" i="31" s="1"/>
  <c r="E43" i="31"/>
  <c r="C43" i="31" s="1"/>
  <c r="B25" i="31" s="1"/>
  <c r="B34" i="31" s="1"/>
  <c r="C34" i="31" s="1"/>
  <c r="B33" i="31"/>
  <c r="C33" i="31" s="1"/>
  <c r="C24" i="31"/>
  <c r="B29" i="31"/>
  <c r="B36" i="31"/>
  <c r="C36" i="31" s="1"/>
  <c r="C25" i="31"/>
  <c r="E36" i="31"/>
  <c r="D36" i="31"/>
  <c r="D34" i="31"/>
  <c r="D35" i="31" s="1"/>
  <c r="B6" i="29"/>
  <c r="B4" i="29"/>
  <c r="B4" i="31" s="1"/>
  <c r="B3" i="29"/>
  <c r="B3" i="31" s="1"/>
  <c r="D36" i="29"/>
  <c r="C36" i="29"/>
  <c r="B35" i="29"/>
  <c r="G35" i="29" s="1"/>
  <c r="B34" i="29"/>
  <c r="D33" i="29"/>
  <c r="C33" i="29"/>
  <c r="B32" i="29"/>
  <c r="G32" i="29" s="1"/>
  <c r="B31" i="29"/>
  <c r="G31" i="29" s="1"/>
  <c r="D25" i="29"/>
  <c r="C25" i="29"/>
  <c r="B25" i="29" s="1"/>
  <c r="B24" i="29"/>
  <c r="G23" i="29"/>
  <c r="B23" i="29"/>
  <c r="D22" i="29"/>
  <c r="C22" i="29"/>
  <c r="B21" i="29"/>
  <c r="G21" i="29" s="1"/>
  <c r="B20" i="29"/>
  <c r="G20" i="29" s="1"/>
  <c r="B5" i="29"/>
  <c r="B5" i="31" s="1"/>
  <c r="B35" i="31" l="1"/>
  <c r="C35" i="31" s="1"/>
  <c r="B28" i="31"/>
  <c r="B43" i="31"/>
  <c r="F20" i="29"/>
  <c r="B36" i="29"/>
  <c r="E36" i="29" s="1"/>
  <c r="E34" i="29"/>
  <c r="B15" i="29"/>
  <c r="D15" i="29"/>
  <c r="E24" i="29"/>
  <c r="D37" i="31"/>
  <c r="D38" i="31"/>
  <c r="C29" i="31"/>
  <c r="B38" i="31"/>
  <c r="C38" i="31" s="1"/>
  <c r="E37" i="31"/>
  <c r="E38" i="31"/>
  <c r="G34" i="29"/>
  <c r="F36" i="29"/>
  <c r="G36" i="29"/>
  <c r="E32" i="29"/>
  <c r="F32" i="29"/>
  <c r="F31" i="29"/>
  <c r="E31" i="29" s="1"/>
  <c r="E35" i="29"/>
  <c r="F25" i="29"/>
  <c r="E25" i="29"/>
  <c r="G25" i="29"/>
  <c r="G24" i="29"/>
  <c r="E21" i="29"/>
  <c r="E23" i="29"/>
  <c r="E20" i="29"/>
  <c r="F21" i="29"/>
  <c r="B22" i="29"/>
  <c r="F22" i="29" s="1"/>
  <c r="F23" i="29"/>
  <c r="F24" i="29"/>
  <c r="B33" i="29"/>
  <c r="F34" i="29"/>
  <c r="F35" i="29"/>
  <c r="E15" i="29"/>
  <c r="B37" i="31" l="1"/>
  <c r="C37" i="31" s="1"/>
  <c r="C28" i="31"/>
  <c r="E33" i="29"/>
  <c r="G33" i="29"/>
  <c r="E22" i="29"/>
  <c r="G22" i="29"/>
  <c r="F33" i="29"/>
  <c r="C52" i="24" l="1"/>
  <c r="C52" i="27" l="1"/>
  <c r="C49" i="27"/>
  <c r="C46" i="24"/>
  <c r="C47" i="24"/>
  <c r="C48" i="24"/>
  <c r="C49" i="24"/>
  <c r="C50" i="24"/>
  <c r="C45" i="24" l="1"/>
  <c r="C43" i="27" l="1"/>
  <c r="C31" i="27"/>
  <c r="C28" i="27"/>
  <c r="C37" i="26" l="1"/>
  <c r="C36" i="26"/>
  <c r="C35" i="26"/>
  <c r="C34" i="26"/>
  <c r="C33" i="26"/>
  <c r="C32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53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6" i="24"/>
  <c r="C25" i="24"/>
  <c r="C24" i="24"/>
  <c r="C23" i="24"/>
  <c r="C22" i="24"/>
  <c r="C21" i="24"/>
  <c r="C20" i="24"/>
  <c r="C18" i="24"/>
  <c r="C17" i="24"/>
  <c r="C15" i="24"/>
  <c r="C14" i="24"/>
  <c r="C13" i="24"/>
  <c r="C12" i="24"/>
  <c r="C11" i="24"/>
  <c r="C10" i="24"/>
  <c r="C9" i="24"/>
  <c r="D55" i="24" l="1"/>
  <c r="D56" i="24"/>
  <c r="D52" i="24"/>
  <c r="D48" i="24"/>
  <c r="B48" i="27" s="1"/>
  <c r="D49" i="24"/>
  <c r="B50" i="27" s="1"/>
  <c r="D50" i="24"/>
  <c r="B53" i="27" s="1"/>
  <c r="D47" i="24"/>
  <c r="B44" i="27" s="1"/>
  <c r="D46" i="24"/>
  <c r="D45" i="24"/>
  <c r="D21" i="24"/>
  <c r="D10" i="24"/>
  <c r="D11" i="24"/>
  <c r="D12" i="24"/>
  <c r="D9" i="24"/>
  <c r="D13" i="24"/>
  <c r="B27" i="27" s="1"/>
  <c r="D14" i="24"/>
  <c r="B29" i="27" s="1"/>
  <c r="D38" i="26"/>
  <c r="D37" i="26"/>
  <c r="D36" i="26"/>
  <c r="D34" i="26"/>
  <c r="D33" i="26"/>
  <c r="D35" i="26"/>
  <c r="D15" i="24"/>
  <c r="D57" i="24" l="1"/>
  <c r="B16" i="27"/>
  <c r="B38" i="27"/>
  <c r="C53" i="27"/>
  <c r="C54" i="27" s="1"/>
  <c r="C50" i="27"/>
  <c r="C51" i="27" s="1"/>
  <c r="B52" i="27"/>
  <c r="B54" i="27" s="1"/>
  <c r="B49" i="27"/>
  <c r="B51" i="27" s="1"/>
  <c r="B31" i="27"/>
  <c r="B28" i="27"/>
  <c r="B30" i="27" s="1"/>
  <c r="C29" i="27"/>
  <c r="B32" i="27"/>
  <c r="D3" i="1"/>
  <c r="C3" i="26" s="1"/>
  <c r="D2" i="1"/>
  <c r="B3" i="27" s="1"/>
  <c r="C37" i="27" l="1"/>
  <c r="B33" i="27"/>
  <c r="C32" i="27"/>
  <c r="C33" i="27" s="1"/>
  <c r="C3" i="24"/>
  <c r="B4" i="27"/>
  <c r="C2" i="26"/>
  <c r="C2" i="24"/>
  <c r="C32" i="20"/>
  <c r="D32" i="20" s="1"/>
  <c r="G32" i="20"/>
  <c r="B42" i="27" l="1"/>
  <c r="C44" i="27" s="1"/>
  <c r="D37" i="24"/>
  <c r="D31" i="24"/>
  <c r="D30" i="24"/>
  <c r="D44" i="24"/>
  <c r="D43" i="24"/>
  <c r="D42" i="24"/>
  <c r="D41" i="24"/>
  <c r="D40" i="24"/>
  <c r="D39" i="24"/>
  <c r="D38" i="24"/>
  <c r="D33" i="24"/>
  <c r="D36" i="24"/>
  <c r="D35" i="24"/>
  <c r="D34" i="24"/>
  <c r="D29" i="24"/>
  <c r="D32" i="24"/>
  <c r="D13" i="26"/>
  <c r="D17" i="26"/>
  <c r="D21" i="26"/>
  <c r="D25" i="26"/>
  <c r="D29" i="26"/>
  <c r="D10" i="26"/>
  <c r="D23" i="24"/>
  <c r="D14" i="26"/>
  <c r="D18" i="26"/>
  <c r="D22" i="26"/>
  <c r="D26" i="26"/>
  <c r="D30" i="26"/>
  <c r="D26" i="24"/>
  <c r="D28" i="26"/>
  <c r="D20" i="24"/>
  <c r="D11" i="26"/>
  <c r="D15" i="26"/>
  <c r="D19" i="26"/>
  <c r="D23" i="26"/>
  <c r="D27" i="26"/>
  <c r="D17" i="24"/>
  <c r="D28" i="24"/>
  <c r="D12" i="26"/>
  <c r="D16" i="26"/>
  <c r="D20" i="26"/>
  <c r="D24" i="26"/>
  <c r="D24" i="24"/>
  <c r="D32" i="26"/>
  <c r="D25" i="24"/>
  <c r="C30" i="27" s="1"/>
  <c r="D53" i="24"/>
  <c r="D54" i="24" s="1"/>
  <c r="D22" i="24"/>
  <c r="D18" i="24"/>
  <c r="D5" i="1"/>
  <c r="B43" i="27" l="1"/>
  <c r="B45" i="27" s="1"/>
  <c r="C45" i="27"/>
  <c r="B17" i="27"/>
  <c r="D16" i="24"/>
  <c r="C5" i="24"/>
  <c r="C5" i="26"/>
  <c r="B6" i="27"/>
  <c r="D27" i="24"/>
  <c r="B14" i="27" s="1"/>
  <c r="B57" i="27" s="1"/>
  <c r="D51" i="24"/>
  <c r="B15" i="27" s="1"/>
  <c r="D19" i="24"/>
  <c r="B13" i="27" s="1"/>
  <c r="D31" i="26"/>
  <c r="B22" i="27" s="1"/>
  <c r="D39" i="26"/>
  <c r="B23" i="27" s="1"/>
  <c r="B58" i="27" s="1"/>
  <c r="B59" i="27" l="1"/>
  <c r="B12" i="27"/>
  <c r="C38" i="27" s="1"/>
  <c r="B24" i="27"/>
  <c r="C39" i="27" l="1"/>
  <c r="B18" i="27"/>
  <c r="B63" i="27" s="1"/>
  <c r="B64" i="27" s="1"/>
  <c r="B36" i="27"/>
  <c r="B37" i="27" l="1"/>
  <c r="B39" i="27" s="1"/>
</calcChain>
</file>

<file path=xl/comments1.xml><?xml version="1.0" encoding="utf-8"?>
<comments xmlns="http://schemas.openxmlformats.org/spreadsheetml/2006/main">
  <authors>
    <author>KJahn</author>
  </authors>
  <commentList>
    <comment ref="A12" authorId="0" shapeId="0">
      <text>
        <r>
          <rPr>
            <sz val="8"/>
            <color indexed="81"/>
            <rFont val="Tahoma"/>
            <family val="2"/>
          </rPr>
          <t>siehe Erläuterungen
bitte geben Sie ausschließlich das Kürzel "U" oder "Z" ein. Bei einer Mischkalkulation, wählen Sie bitte den überwiegenden Teil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>ohne Urlaub</t>
        </r>
      </text>
    </comment>
    <comment ref="A34" authorId="0" shapeId="0">
      <text>
        <r>
          <rPr>
            <sz val="8"/>
            <color indexed="81"/>
            <rFont val="Tahoma"/>
            <family val="2"/>
          </rPr>
          <t>siehe Erläuterungen</t>
        </r>
      </text>
    </comment>
  </commentList>
</comments>
</file>

<file path=xl/comments2.xml><?xml version="1.0" encoding="utf-8"?>
<comments xmlns="http://schemas.openxmlformats.org/spreadsheetml/2006/main">
  <authors>
    <author>Thorsten André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sharedStrings.xml><?xml version="1.0" encoding="utf-8"?>
<sst xmlns="http://schemas.openxmlformats.org/spreadsheetml/2006/main" count="801" uniqueCount="538">
  <si>
    <t>Lfd.Nr.</t>
  </si>
  <si>
    <t>Kostenart</t>
  </si>
  <si>
    <t>Kommentar</t>
  </si>
  <si>
    <t>Summe</t>
  </si>
  <si>
    <t>B 1.4.8</t>
  </si>
  <si>
    <t>B 1.4.7</t>
  </si>
  <si>
    <t>externe Lehrgänge</t>
  </si>
  <si>
    <t>B 1.4.5</t>
  </si>
  <si>
    <t>Fortbildung für Projektpersonal</t>
  </si>
  <si>
    <t>B 1.4.4</t>
  </si>
  <si>
    <t>sonstige projektbezogene Ausgaben</t>
  </si>
  <si>
    <t>B 1.4.3.9</t>
  </si>
  <si>
    <t>Projektbezogene Ausgaben\projektbezogene Öffentlichkeitsarbeit</t>
  </si>
  <si>
    <t>B 1.4.3.8</t>
  </si>
  <si>
    <t>Projektbezogene Ausgaben\Fahrt- und Reisekosten des Personals</t>
  </si>
  <si>
    <t>B 1.4.3.7</t>
  </si>
  <si>
    <t>Projektbezogene Ausgaben\AfA</t>
  </si>
  <si>
    <t>B 1.4.3.6</t>
  </si>
  <si>
    <t>Projektbezogene Ausgaben\GWG</t>
  </si>
  <si>
    <t>B 1.4.3.5</t>
  </si>
  <si>
    <t>B 1.4.3.4</t>
  </si>
  <si>
    <t>Projektbezogene Ausgaben\Wartungsausgaben</t>
  </si>
  <si>
    <t>B 1.4.3.3</t>
  </si>
  <si>
    <t>Projektbezogene Ausgaben\Instandhaltungsausgaben</t>
  </si>
  <si>
    <t>B 1.4.3.2</t>
  </si>
  <si>
    <t>Projektbezogene Ausgaben\Ausgaben für Energie</t>
  </si>
  <si>
    <t>B 1.4.3.1</t>
  </si>
  <si>
    <t>B 1.4.2.2</t>
  </si>
  <si>
    <t>TN-bezogene Ausgaben\Prüfungsgebühren</t>
  </si>
  <si>
    <t>B 1.4.2.1</t>
  </si>
  <si>
    <t>TN-bezogene Ausgaben\Arbeitskleidung und Arbeitsantrittskosten</t>
  </si>
  <si>
    <t>B.1.4.1.3</t>
  </si>
  <si>
    <t>Materialausgaben\Lernmaterial der Teilnehmer/innen</t>
  </si>
  <si>
    <t>B 1.4.1.2</t>
  </si>
  <si>
    <t>Materialausgaben\Lehrmaterial des Personals</t>
  </si>
  <si>
    <t>B 1.4.1.1</t>
  </si>
  <si>
    <t xml:space="preserve">Materialausgaben\Verbrauchs-/Arbeitsmaterial </t>
  </si>
  <si>
    <t>B 1.3.3.3</t>
  </si>
  <si>
    <t>SGB III Leistg.\sonstige Leistungen SGB III</t>
  </si>
  <si>
    <t>B 1.3.3.1</t>
  </si>
  <si>
    <t>B 1.3.2.4</t>
  </si>
  <si>
    <t>SGB II Leistg.\sonstige Leistungen SGB II</t>
  </si>
  <si>
    <t>B 1.3.2.3</t>
  </si>
  <si>
    <t>B 1.3.2.1</t>
  </si>
  <si>
    <t>B 1.2.2</t>
  </si>
  <si>
    <t>nebenamtl. Personal\geringfügig beschäftigte Mitarbeiter/innen / Minijobs</t>
  </si>
  <si>
    <t>B 1.2.1</t>
  </si>
  <si>
    <t>nebenamtl. Personal\Honorare</t>
  </si>
  <si>
    <t>B 1.1.4</t>
  </si>
  <si>
    <t>hauptamtl. Personal\Berufsgenossenschaft</t>
  </si>
  <si>
    <t>B 1.1.3</t>
  </si>
  <si>
    <t>B 1.1.2</t>
  </si>
  <si>
    <t>hauptamtl. Personal\AGA zur Sozialversicherung</t>
  </si>
  <si>
    <t>B 1.1.1</t>
  </si>
  <si>
    <t>hauptamtl. Personal\AN Brutto</t>
  </si>
  <si>
    <t>Nr</t>
  </si>
  <si>
    <t>Träger</t>
  </si>
  <si>
    <t>Projekt</t>
  </si>
  <si>
    <t>Aktenzeichen</t>
  </si>
  <si>
    <t>Bewilligungszeitraum</t>
  </si>
  <si>
    <t>Bezeichnung Kostenart</t>
  </si>
  <si>
    <t>Summe Ausgaben</t>
  </si>
  <si>
    <t>Summe B 1.3</t>
  </si>
  <si>
    <t>C 1.1.1.1</t>
  </si>
  <si>
    <t>C 1.1.1.2</t>
  </si>
  <si>
    <t>C 1.1.1.3</t>
  </si>
  <si>
    <t>C 1.1.4.1</t>
  </si>
  <si>
    <t>C 1.1.4.2</t>
  </si>
  <si>
    <t>C 1.1.4.3</t>
  </si>
  <si>
    <t>C 1.1.4.4</t>
  </si>
  <si>
    <t>Kofinazierung ohne B 1.3</t>
  </si>
  <si>
    <t>Kofinanzierung nur B 1.3</t>
  </si>
  <si>
    <t>B 1.4.6</t>
  </si>
  <si>
    <t>Art der Finanzierung</t>
  </si>
  <si>
    <t>Fehlbedarf</t>
  </si>
  <si>
    <t>Fehlbedarf Plus</t>
  </si>
  <si>
    <t>Lump Sums</t>
  </si>
  <si>
    <t>Standardeinheitskosten</t>
  </si>
  <si>
    <t>BM_Agentur für Arbeit (SGB III)</t>
  </si>
  <si>
    <t>BM_JC Bremen/JC Bremerhaven (SGB II)</t>
  </si>
  <si>
    <t>BM_sonstige Bundesmittel</t>
  </si>
  <si>
    <t>LM_Abt. Arbeit des SWAH</t>
  </si>
  <si>
    <t>LM_Bau und Verkehr</t>
  </si>
  <si>
    <t>LM_Bildung</t>
  </si>
  <si>
    <t>LM_Gesundheit</t>
  </si>
  <si>
    <t>LM_Hochschulen</t>
  </si>
  <si>
    <t>LM_Jugend /Soziales</t>
  </si>
  <si>
    <t>LM_Justiz</t>
  </si>
  <si>
    <t>LM_Kultur</t>
  </si>
  <si>
    <t>LM_Umwelt</t>
  </si>
  <si>
    <t>LM_Abt. Wirtschaft des SWAH</t>
  </si>
  <si>
    <t>KM_Magistrat BHV</t>
  </si>
  <si>
    <t>KM_AfSD</t>
  </si>
  <si>
    <t>EU Mittel des Bundes</t>
  </si>
  <si>
    <t>Eigenmittel Zuwendungsempf.</t>
  </si>
  <si>
    <t>Einnahmen TN-Gebühren</t>
  </si>
  <si>
    <t xml:space="preserve">Eigenmittel\Freistellungskosten </t>
  </si>
  <si>
    <t>Eigenmittel\sonstige private Mittel</t>
  </si>
  <si>
    <t>Einnahmen</t>
  </si>
  <si>
    <t>Position</t>
  </si>
  <si>
    <t>Erläuterung</t>
  </si>
  <si>
    <t>für das Projekt beantragter Betrag in Euro</t>
  </si>
  <si>
    <t>Finanzantrag Summe Ausgaben</t>
  </si>
  <si>
    <t>Art der Ausgabe</t>
  </si>
  <si>
    <t>beantragter Projektzuschuss</t>
  </si>
  <si>
    <t>Rechtsverbindliche Unterschrift des Trägers und Stempel</t>
  </si>
  <si>
    <t>Ort / Datum</t>
  </si>
  <si>
    <t>Antrag auf eine</t>
  </si>
  <si>
    <t>Projektförderung</t>
  </si>
  <si>
    <t>28195 Bremen</t>
  </si>
  <si>
    <t>Eingangsdatum:</t>
  </si>
  <si>
    <t>Förderperiode</t>
  </si>
  <si>
    <t>Antragsverfahren</t>
  </si>
  <si>
    <t>Sachbearbeitung durch</t>
  </si>
  <si>
    <t>Art des Antrages</t>
  </si>
  <si>
    <t>Titel des Projektes</t>
  </si>
  <si>
    <t>Beginn</t>
  </si>
  <si>
    <t>Ende</t>
  </si>
  <si>
    <t>Gesamter Förderzeitraum:</t>
  </si>
  <si>
    <t>Anzahl</t>
  </si>
  <si>
    <t xml:space="preserve">1 Eingangsvermerke </t>
  </si>
  <si>
    <t>3 Titel/Durchführungsort des Projektes</t>
  </si>
  <si>
    <t>4 Laufzeit des Projektes</t>
  </si>
  <si>
    <t>Agentur für Arbeit (SGB III)_Kofi B1.3</t>
  </si>
  <si>
    <t>JC Bremen/JC Bremerhaven (SGB II)_Kofi B1.3</t>
  </si>
  <si>
    <t>sonstige Bundesmittel_Kofi B1.3</t>
  </si>
  <si>
    <t>LM_Jugend /Soziales_Kofi B1.3</t>
  </si>
  <si>
    <t>LM_Justiz_Kofi B1.3_Kofi B1.3</t>
  </si>
  <si>
    <t>KM_Magistrat BHV_Kofi B1.3</t>
  </si>
  <si>
    <t>Eigenmittel incl. Einnahmen_Kofi B1.3</t>
  </si>
  <si>
    <t>Hutfilterstraße 1 - 5</t>
  </si>
  <si>
    <t>Einzelantrag</t>
  </si>
  <si>
    <t>Wettbewerbsaufruf</t>
  </si>
  <si>
    <t>Einheit_SEK</t>
  </si>
  <si>
    <t>Einheit_Kofi</t>
  </si>
  <si>
    <t>TN/Monat</t>
  </si>
  <si>
    <t>Platz/Monat</t>
  </si>
  <si>
    <t>Beratungskontakt</t>
  </si>
  <si>
    <t>Beratungsprozess</t>
  </si>
  <si>
    <t>TN/Tag</t>
  </si>
  <si>
    <t>Pauschale</t>
  </si>
  <si>
    <t>Differenz</t>
  </si>
  <si>
    <t>Beleg von</t>
  </si>
  <si>
    <t>ZE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</si>
  <si>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</si>
  <si>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</si>
  <si>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</si>
  <si>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</si>
  <si>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</si>
  <si>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</si>
  <si>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</si>
  <si>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</si>
  <si>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</si>
  <si>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 xml:space="preserve">Position von </t>
  </si>
  <si>
    <t>Zusammenfassung</t>
  </si>
  <si>
    <t>Version</t>
  </si>
  <si>
    <t>V0_12</t>
  </si>
  <si>
    <t>Pauschale durch administrative Kosten B 1.4.6 auf Deckblatt ersetzt</t>
  </si>
  <si>
    <t>Kalendertage
Projektlaufzeit</t>
  </si>
  <si>
    <t>Laufzeit Monate/Tage</t>
  </si>
  <si>
    <t>Laufzeitberechnung eingefügt</t>
  </si>
  <si>
    <t>Berechnung Gesamtstunden eingefügt</t>
  </si>
  <si>
    <t>Berechnung Monate und Tage eingefügt</t>
  </si>
  <si>
    <t>Fehlerbehandlung DIV# und NV# auf Deckblatt … WennFehler …</t>
  </si>
  <si>
    <t>V0_13</t>
  </si>
  <si>
    <t>Übernahme Kopfzeile korrigiert</t>
  </si>
  <si>
    <t>Fusszeilen Dateiname angepasst</t>
  </si>
  <si>
    <t>Blätter gesschützt</t>
  </si>
  <si>
    <t>Arbeitsmappe geschützt</t>
  </si>
  <si>
    <t>der Kosten B 1.1 des hauptamtlichen Personals</t>
  </si>
  <si>
    <t>V0_14</t>
  </si>
  <si>
    <t>Formulierung Deckblatt B 1.1.1 geändert in B 1.1</t>
  </si>
  <si>
    <t>Eingangsdatum und Aktentzeichen aus oberen Bereich ab FP Träger lelöscht.</t>
  </si>
  <si>
    <t>Formelfehler in Gesamt-Ausgaben in Zeile 49 behoben</t>
  </si>
  <si>
    <t>Version auf Deckblatt als Kommentar eingefügt</t>
  </si>
  <si>
    <t>V1_1 (Version 1 wegen Wechsel auf veröffentlicht)</t>
  </si>
  <si>
    <t>Fehler bedingte Formatierung enthält B Problem bei C 1.1.2.1_68b</t>
  </si>
  <si>
    <t>Fehler behoben bedingte Formatierung beinnt mit B</t>
  </si>
  <si>
    <t>Fehler behoben Formelfehler in Punkt 7.4 Deckblatt Beratungen</t>
  </si>
  <si>
    <t>D96 bis D101 wurden falsch berechnet, nun Summe aus E + G</t>
  </si>
  <si>
    <t>Fußzeilen angepasst</t>
  </si>
  <si>
    <t>Versionsnummer Deckblatt als Kommentar obenlinks</t>
  </si>
  <si>
    <t>Info-Blatt Formatierung von Fehlbedarf_Plus Spalte geändert</t>
  </si>
  <si>
    <t>Rahmen ab Zeile 28 entfernt</t>
  </si>
  <si>
    <t>Auf Deckblatt Titel des Projekts eingerückt.</t>
  </si>
  <si>
    <t>Auf Deckblatt beteiligte Betriebe zentriert und fett gesetzt</t>
  </si>
  <si>
    <t>Auf Deckblatt weitere Mittelgeber zeingerückt und fett gesetzt</t>
  </si>
  <si>
    <t>Für das Projekt relevanter Betrag in FP_Träger fett und in Mitte der Zeile formatiert</t>
  </si>
  <si>
    <t>In Zussamenfassung Formatierung Tabellen geändert -&gt; Rahmen um alle Felder</t>
  </si>
  <si>
    <t>In Gesamt-Ausgaben Summen fett gesetzt</t>
  </si>
  <si>
    <t>In Gesamt-Einnahmen Summen fett gesetzt</t>
  </si>
  <si>
    <t>Kostenart / Art der Einnahme</t>
  </si>
  <si>
    <t xml:space="preserve">Überschrift FP-Träger Spalte in Kostenart / Art der Einnahme geändert
</t>
  </si>
  <si>
    <t>SGB III Leistg.\ALG I</t>
  </si>
  <si>
    <t>B 1.3.3.2</t>
  </si>
  <si>
    <t xml:space="preserve">V1_2 </t>
  </si>
  <si>
    <t>Drop Down angepasst Stand Interventione 08.07.2016</t>
  </si>
  <si>
    <t>Positionen B 1.3.3.1.1 Und B 1.3.3.1.2 zusammengefasst zu B 1.3.3.1</t>
  </si>
  <si>
    <t>Nachschlagen</t>
  </si>
  <si>
    <t>Info-Blatt</t>
  </si>
  <si>
    <t>2_2</t>
  </si>
  <si>
    <t>Drop Down angepasst an Stand 24.02.2017</t>
  </si>
  <si>
    <t>CC Symbol ausgetauscht</t>
  </si>
  <si>
    <t>2_3</t>
  </si>
  <si>
    <t>Drop Down angepasst an Stand 170715</t>
  </si>
  <si>
    <t>Anpassung Schreibweise Positionen</t>
  </si>
  <si>
    <t xml:space="preserve">C 1.1.2.1_31 </t>
  </si>
  <si>
    <t>C 1.1.2.1_68a</t>
  </si>
  <si>
    <t xml:space="preserve">C 1.1.2.1_21 </t>
  </si>
  <si>
    <t>C 1.1.2.1_51</t>
  </si>
  <si>
    <t>C 1.1.2.1_24</t>
  </si>
  <si>
    <t>C 1.1.2.1_41</t>
  </si>
  <si>
    <t>C 1.1.2.1_11</t>
  </si>
  <si>
    <t>C 1.1.2.1_22</t>
  </si>
  <si>
    <t>C 1.1.2.1_ 68b</t>
  </si>
  <si>
    <t>C 1.1.2.1_71</t>
  </si>
  <si>
    <t>C 1.1.2.2.1</t>
  </si>
  <si>
    <t>C 1.1.5</t>
  </si>
  <si>
    <t>C 1.2.1.1</t>
  </si>
  <si>
    <t>C 1.2.1.2</t>
  </si>
  <si>
    <t>C 1.2.1.3</t>
  </si>
  <si>
    <t>C 1.2.2_41</t>
  </si>
  <si>
    <t>C 1.2.2_11</t>
  </si>
  <si>
    <t>C 1.2.3.1</t>
  </si>
  <si>
    <t>C 1.2.4</t>
  </si>
  <si>
    <t>B 1.3.2.2.3</t>
  </si>
  <si>
    <t>Art der Refinanzierung</t>
  </si>
  <si>
    <t>Finanzantrag Summe Refinanzierung</t>
  </si>
  <si>
    <t>B 1.1.5</t>
  </si>
  <si>
    <t>B 1.1.6</t>
  </si>
  <si>
    <t>Finanzantrag Positionen</t>
  </si>
  <si>
    <t>Version 3_1</t>
  </si>
  <si>
    <t>Anpassung der Bezüge/namen</t>
  </si>
  <si>
    <t>Anpassung Formatierung gelb -&gt; hellgelb</t>
  </si>
  <si>
    <t xml:space="preserve">sonstige Formatanpassung </t>
  </si>
  <si>
    <t>Einnahmen durch Refinanzierung ersetzt</t>
  </si>
  <si>
    <t>Schlüssel durch Position ersetzt</t>
  </si>
  <si>
    <t>Wert</t>
  </si>
  <si>
    <t>B 1.1.7</t>
  </si>
  <si>
    <t>bitte auswählen</t>
  </si>
  <si>
    <t>hauptamtl. Personal\Arbeitn.-Brutto bei pauschalierten AG-Anteilen</t>
  </si>
  <si>
    <t>hauptamtl. Personal\pauschalierte Beiträge zur SV u. BG</t>
  </si>
  <si>
    <t>B 1.1</t>
  </si>
  <si>
    <t xml:space="preserve">Summe nebenamtliches Personal </t>
  </si>
  <si>
    <t>B1.2</t>
  </si>
  <si>
    <t>Summe hauptamlichesPersonal</t>
  </si>
  <si>
    <t>B 1.4</t>
  </si>
  <si>
    <t>Summe Sachkosten</t>
  </si>
  <si>
    <t>B 1.3</t>
  </si>
  <si>
    <t>Summe Kofinanzierung nur B 1.3</t>
  </si>
  <si>
    <t>Summe B 1.1</t>
  </si>
  <si>
    <t>Refinanzierung</t>
  </si>
  <si>
    <t>Summe B 1.1.5</t>
  </si>
  <si>
    <t>Anteil von B 1.1.6 an B 1.1.5 Soll</t>
  </si>
  <si>
    <t>Anteil von B 1.1.6 an B 1.1.5 Ist</t>
  </si>
  <si>
    <t>Anteil von B 1.1.7 an B 1.1.5 IST</t>
  </si>
  <si>
    <t>Interventionssatz</t>
  </si>
  <si>
    <t>Anteil von B 1.4.6 an B 1.1 Soll</t>
  </si>
  <si>
    <t>Anteil von B 1.4.6 an B 1.1 Ist</t>
  </si>
  <si>
    <t>C 1.1 Kofinazierung ohne B 1.3</t>
  </si>
  <si>
    <t>C 1.2 Kofinanzierung nur B 1.3</t>
  </si>
  <si>
    <t>Summe nebenamtl. Personal B 1.2</t>
  </si>
  <si>
    <t xml:space="preserve">Summe hauptamtl. Personal B 1.1 </t>
  </si>
  <si>
    <t>Summe Refinanzierung B 1.3</t>
  </si>
  <si>
    <t>Summe Sachkosten B 1.4</t>
  </si>
  <si>
    <t>Prüfung pauschalierte Beträge hauptamtliches Personal</t>
  </si>
  <si>
    <t>Prüfung Pauschale indirekte Kosten</t>
  </si>
  <si>
    <t xml:space="preserve">Neue Plausibilitätsprüfungen </t>
  </si>
  <si>
    <t>Ergänzung der neuen Pauschalen / Finanzplanpositionen ab 01.01.2018</t>
  </si>
  <si>
    <t>hauptamtl. Personal\Betriebliche Altervorsorge</t>
  </si>
  <si>
    <t>Anteil von B 1.1.7 an B 1.1.5 Max</t>
  </si>
  <si>
    <t>?</t>
  </si>
  <si>
    <t>direkte Leistungen für TN\Arbeitn.-Brutto bei pauschalierten AG-Anteilen</t>
  </si>
  <si>
    <t>zusätzliche Position B 1.4.11</t>
  </si>
  <si>
    <t>B 1.4.9.1</t>
  </si>
  <si>
    <t>B 1.4.9.2</t>
  </si>
  <si>
    <t>B 1.4.9.3</t>
  </si>
  <si>
    <t>direkte Leistungen für TN (Realkosten)</t>
  </si>
  <si>
    <t>Summe B 1.4.9.2</t>
  </si>
  <si>
    <t>Anteil von B 1.4.9.3 an B 1.4.9.2 Soll</t>
  </si>
  <si>
    <t>Anteil von B 1.4.9.3 an B 1.4.9.2 Ist</t>
  </si>
  <si>
    <t>Version 3_2</t>
  </si>
  <si>
    <t>Änderung der Positionen B 1.4.9.X</t>
  </si>
  <si>
    <t>A 2.1.1  Förderung von Grundbildungsmaßnahmen Typ 2</t>
  </si>
  <si>
    <t>B 1.2.2 Perspektive Arbeit (LAZLO) Typ a</t>
  </si>
  <si>
    <t>Version 3_3</t>
  </si>
  <si>
    <t>Aufnahme von Interventionen in die Auswahlliste</t>
  </si>
  <si>
    <t>direkte Leistungen für TN \pauschalierte Beiträge zur SV u. BG</t>
  </si>
  <si>
    <t>B 1.4.9.4</t>
  </si>
  <si>
    <t>B 1.4.9.5</t>
  </si>
  <si>
    <t>B 1.4.9.6</t>
  </si>
  <si>
    <t>direkte Leistungen für TN\Arbeitn.-Brutto bei pausch. AG-Anteilen (Azubi)</t>
  </si>
  <si>
    <t>direkte Leistungen für TN\pauschalierte Beiträge zur SV (Azubi)</t>
  </si>
  <si>
    <t>Version 4_1</t>
  </si>
  <si>
    <t xml:space="preserve">Umformlierung B 1.4.9.2 und B 1.4.9.3 </t>
  </si>
  <si>
    <t>Prüfung pauschalierte Beträge direkte Leistungen am TN (Auszubildende)</t>
  </si>
  <si>
    <t>Prüfung Summe B 1.3 = Summe C 1.3</t>
  </si>
  <si>
    <t>Prüfung pauschalierte Beträge direkte Leistungen am TN (Lohnkosten Beschäftigte)</t>
  </si>
  <si>
    <t>Summe B 1.4.9.4</t>
  </si>
  <si>
    <t>Anteil von B 1.4.9.5 an B 1.4.9.4 IST</t>
  </si>
  <si>
    <t>Anteil von B 1.4.9.6 an B 1.4.9.4 IST</t>
  </si>
  <si>
    <t>Anteil von B 1.4.9.6 an B 1.4.9.4 MAX</t>
  </si>
  <si>
    <t>hauptamtl. Personal\pauschalierte Beiträge zur bAV</t>
  </si>
  <si>
    <t>direkte Leistungen für TN \pauschalierte Beiträge zur bAV</t>
  </si>
  <si>
    <t>Aufnahme von weiteren Positionen für TN analog pauschaliertes hauptamtliches Personal</t>
  </si>
  <si>
    <t>indirekte Kosten B 1.4.6</t>
  </si>
  <si>
    <t>FB_SEK_Version 1_1</t>
  </si>
  <si>
    <t xml:space="preserve">Deckblatt </t>
  </si>
  <si>
    <t>administrative Kosten durch indirekte Kosten ersetzt</t>
  </si>
  <si>
    <t>Teilnehmende</t>
  </si>
  <si>
    <t>alle Angaben zu Plandaten aus Deckblatt entfernt</t>
  </si>
  <si>
    <t>Plandaten</t>
  </si>
  <si>
    <t>neuer Reiter nach dem Schema Plandaten VERA</t>
  </si>
  <si>
    <t>indirekte Kosten</t>
  </si>
  <si>
    <t>Summe indirekte Kosten B 1.4.6</t>
  </si>
  <si>
    <t>Gesamtausgaben</t>
  </si>
  <si>
    <t>Neue Zeile Pauschalen Zeile 59</t>
  </si>
  <si>
    <t>Neue Zeilen Summen Pauschale in Zeile 18</t>
  </si>
  <si>
    <t>Formeln Prüfung Pauschale indirekte Kosten angepasst</t>
  </si>
  <si>
    <t>Summe C 1.3</t>
  </si>
  <si>
    <t>Schreibfehler Zeile 59 korrigiert C1.3 statt B1.3</t>
  </si>
  <si>
    <t>In allen Reitern administrative Kosten durch indirekte Kosten ersetzt</t>
  </si>
  <si>
    <t>gesamte Mappe</t>
  </si>
  <si>
    <t>Neue Version mit Möglichkeit SEK Pauschalen zu beantragen</t>
  </si>
  <si>
    <t>Farbne der Reiter angepasst</t>
  </si>
  <si>
    <t>Versionsnummer als Kommentar in Feld A1 angepasst</t>
  </si>
  <si>
    <t xml:space="preserve">D 48 - G 48 Anzeige leer, wenn Beginn leer 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</si>
  <si>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</si>
  <si>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</si>
  <si>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</si>
  <si>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</si>
  <si>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</si>
  <si>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</si>
  <si>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</si>
  <si>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</si>
  <si>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</si>
  <si>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</si>
  <si>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</si>
  <si>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FB_SEK_Version 1_2</t>
  </si>
  <si>
    <t>Umfirmierung SWAE</t>
  </si>
  <si>
    <t>FB_SEK_Version 1_3</t>
  </si>
  <si>
    <t>Drop Down</t>
  </si>
  <si>
    <t>Ergänzung Intervention C 1.5.2 Anpassung Name Intervention</t>
  </si>
  <si>
    <t>Erweiterung Bereich Kooperationspartner auf 35 Anpassung Name</t>
  </si>
  <si>
    <t>(hier bitte die Stundenvolumen für die Gesamtlaufzeit des Projektes angeben!)</t>
  </si>
  <si>
    <t>Berechnung erfolgt in (U bei Unterrichtsstunden, Z bei Zeitstunden)</t>
  </si>
  <si>
    <t>gesamt</t>
  </si>
  <si>
    <t>davon</t>
  </si>
  <si>
    <t>Praktikum</t>
  </si>
  <si>
    <t>durchschnittliche Gesamtstd. pro Teilnehmer/in</t>
  </si>
  <si>
    <t>(nicht bei Beratungsprojekten !)</t>
  </si>
  <si>
    <t>unter 25 Jahre</t>
  </si>
  <si>
    <t>25 bis 65 Jahre</t>
  </si>
  <si>
    <t>Anteil</t>
  </si>
  <si>
    <t>geplante Teilnehmer/-innenzahl</t>
  </si>
  <si>
    <t>TN weiblich</t>
  </si>
  <si>
    <t>TN nicht weiblich</t>
  </si>
  <si>
    <t>Migranten/innen</t>
  </si>
  <si>
    <t>geplante Teilnehmer/-innenplätze</t>
  </si>
  <si>
    <t>Besetzung weiblich</t>
  </si>
  <si>
    <t>besetzung  nicht weiblich</t>
  </si>
  <si>
    <t>Besetzung  nicht weiblich</t>
  </si>
  <si>
    <t>Anzahl weiblich</t>
  </si>
  <si>
    <t>Anzahl nicht weiblich</t>
  </si>
  <si>
    <t>Anteil TN weiblich</t>
  </si>
  <si>
    <t>Anteil TN nicht weiblich</t>
  </si>
  <si>
    <t>Anteil Migranten/innen</t>
  </si>
  <si>
    <t>Anteil weiblich</t>
  </si>
  <si>
    <t>Anteil nicht weiblich</t>
  </si>
  <si>
    <t>Stundenvolumen (nur für Projekte mit Teilnehmenden-Stammblatt mit Stunden)</t>
  </si>
  <si>
    <t>Teilnehmende / Erreichte Personen</t>
  </si>
  <si>
    <t>externe
Lehrgänge</t>
  </si>
  <si>
    <t>Geplante Besetzung von  Plätzen</t>
  </si>
  <si>
    <t>Die Senatorin für</t>
  </si>
  <si>
    <t>Anteil von B 1.4.9.5 an B 1.4.9.4 MAX</t>
  </si>
  <si>
    <t>FB_SEK_Version 2_1_200215</t>
  </si>
  <si>
    <t>Reduzierung Bereich kooperationspartner auf 20 Namen</t>
  </si>
  <si>
    <t>Ausblenden  neue Schema Plandaten</t>
  </si>
  <si>
    <t>Übernahme Plandaten aus der Version FB V3_2</t>
  </si>
  <si>
    <t>A50 SOLL durch MAX ersetzt</t>
  </si>
  <si>
    <t xml:space="preserve">Wert für Anteil AGA_SV_TN geändert </t>
  </si>
  <si>
    <t xml:space="preserve">Gesamtstunden </t>
  </si>
  <si>
    <t>(Nur bei Beratungsprojekten! Aufgrund von Rundungen kann es zu kleinen Inkonsistenzen kommen )</t>
  </si>
  <si>
    <t>Punkt 5 Weitere Mittelgeber entfernt  --&gt; wird in weitere Erklärungen zum projekt abgefragt</t>
  </si>
  <si>
    <t>Plandatenschema als eingefügt</t>
  </si>
  <si>
    <t>Neue Versionsnummer in Fusszeile eingetragen</t>
  </si>
  <si>
    <t>Beratungs-
prozesse</t>
  </si>
  <si>
    <t>FB_SEK_Version 2_1_200901</t>
  </si>
  <si>
    <t>Plandatenschema Fehler Beratung korrigiert</t>
  </si>
  <si>
    <t>FB_SEK_Version 2_2_201015</t>
  </si>
  <si>
    <t>Plandaten Projekt - Teilnehmende</t>
  </si>
  <si>
    <t>Plandaten Projekt - Beratene</t>
  </si>
  <si>
    <t>Beratungen</t>
  </si>
  <si>
    <t>Begriffe:</t>
  </si>
  <si>
    <t>Kontakt:</t>
  </si>
  <si>
    <t xml:space="preserve">Direkter Kontakt Berater*in zur beratenen Person. </t>
  </si>
  <si>
    <t>Erreichte Person:</t>
  </si>
  <si>
    <t>Messgröße im Rahmen der ESF-Berichterstattung. 
Fragestellung: 
Wieviele Menschen haben tatsächlich von den Leistungen des ESF profitiert?</t>
  </si>
  <si>
    <t>Einmalberatung:</t>
  </si>
  <si>
    <t xml:space="preserve">Es kommt lediglich zu einem direkten Kontakt (Einmal) zur beratenen Person. </t>
  </si>
  <si>
    <t>Beratungsprozess:</t>
  </si>
  <si>
    <r>
      <t>Es finden mehrere aufeinanderfolgende Kontakte zur beratenen Person im Rahmen einer bestimmten Problemstellung (Prozess) statt.</t>
    </r>
    <r>
      <rPr>
        <sz val="11"/>
        <color rgb="FFFF0000"/>
        <rFont val="Arial"/>
        <family val="2"/>
      </rPr>
      <t xml:space="preserve"> </t>
    </r>
  </si>
  <si>
    <t>Kontakte pro Beratungsprozess:</t>
  </si>
  <si>
    <t>Gibt die Anzahl aller Kontakte an, die im Durchnitt in den Beratungsprozessen benötigt werden, um eine Problemstellung zu bearbeiten.
(Ermittlung: Erster Kontakt + Wie oft kommen die Beratenen wieder?)</t>
  </si>
  <si>
    <t>Einmalberatung</t>
  </si>
  <si>
    <t>Beratungsprozesse</t>
  </si>
  <si>
    <t xml:space="preserve">geplante Anzahl Beratungskontakte </t>
  </si>
  <si>
    <t xml:space="preserve">geplante Anzahl Personen in </t>
  </si>
  <si>
    <t>Erwartete Kontakte pro 
Beratungsprozess im Durchschnitt</t>
  </si>
  <si>
    <t>Kontakte</t>
  </si>
  <si>
    <t>Planung Kontakte</t>
  </si>
  <si>
    <t>Kontakte in
Einmalberatungen</t>
  </si>
  <si>
    <t>Kontakte in
Beratungs-
prozessen</t>
  </si>
  <si>
    <t>Anzahl gesamt</t>
  </si>
  <si>
    <t>geplante Kontakte
Migranten/innen</t>
  </si>
  <si>
    <t>Erreichte Personen</t>
  </si>
  <si>
    <t>Planung erreichte Personen</t>
  </si>
  <si>
    <t>Personen</t>
  </si>
  <si>
    <t>erreichte Personen gesamt</t>
  </si>
  <si>
    <t>Anteil in
Einmalberatungen</t>
  </si>
  <si>
    <t>Anteil in 
Beratungsprozessen</t>
  </si>
  <si>
    <t>FP-Träger/Gesamt-Ausgaben/Gesamt-Refinanz</t>
  </si>
  <si>
    <t>Neues Schema nach Beschluss AGV vom 03.12.2020</t>
  </si>
  <si>
    <t>Aufteilung in zwei Reiter Plandaten-Teilnehmende/Plandaten Beratungen</t>
  </si>
  <si>
    <t>Ergänzung der Intervention A 1.3.1</t>
  </si>
  <si>
    <t>Drop-Down</t>
  </si>
  <si>
    <t>Runden bei B 1.4.9.3 auf vier Stellen nicht auf 2</t>
  </si>
  <si>
    <t>Runden bei B 1.4.6 auf vier Stellen nicht auf 2</t>
  </si>
  <si>
    <t>FB_SEK_Version 2_3_210108</t>
  </si>
  <si>
    <t>FB_SEK_Version 2_4_210225</t>
  </si>
  <si>
    <t>Plandaten Beratene</t>
  </si>
  <si>
    <t>Umstellung der Reihenfolge der Tabellen</t>
  </si>
  <si>
    <t>als erste Tabelle … Formel in Anteil in Beratungsprozessen ersetzt durch Eingabefeld</t>
  </si>
  <si>
    <t>Hier war vorher die Formel Anteil in Beratungsprozessen = 1- Anteil in Einamlberatungen --&gt; da war Quatsch!</t>
  </si>
  <si>
    <t xml:space="preserve">Neue Tabelle </t>
  </si>
  <si>
    <t xml:space="preserve">mit der man nun auch sehen kann wieviele Personen in den einzelnen Kategorien vorhanden sind </t>
  </si>
  <si>
    <t>nicht weiblich</t>
  </si>
  <si>
    <t>weiblich</t>
  </si>
  <si>
    <t>Personen
Beratungsprozessen</t>
  </si>
  <si>
    <t>Personen
Einmalberatungen</t>
  </si>
  <si>
    <t>Planung erreichte Personen Anteile</t>
  </si>
  <si>
    <t>A 1.7.1 Modellvorhaben</t>
  </si>
  <si>
    <t>A 2.7.1 Modellvorhaben</t>
  </si>
  <si>
    <t>B 1.7.1 Modellvorhaben</t>
  </si>
  <si>
    <t>B 2.7.1 Modellvorhaben</t>
  </si>
  <si>
    <t>C 1.7.1 Modellvorhaben</t>
  </si>
  <si>
    <t>C 2.7.1 Modellvorhaben</t>
  </si>
  <si>
    <t>FB_SEK_Version 2_5_210415</t>
  </si>
  <si>
    <t>Ergänzung der folgenden Interventionen (Einzelaufzählung anstatt ein Wert für alle Modellprojekte)</t>
  </si>
  <si>
    <t>Name Intervention erweitert</t>
  </si>
  <si>
    <t>Förderperiode  2021 - 2027</t>
  </si>
  <si>
    <t>2021 - 2027</t>
  </si>
  <si>
    <t>(nicht vom:von der Antragsteller:in auszufüllen)</t>
  </si>
  <si>
    <t>2 Antragsteller:in</t>
  </si>
  <si>
    <t>Name Antragsstellende:r</t>
  </si>
  <si>
    <t>Ansprechpartner:in Finanzantrag</t>
  </si>
  <si>
    <t>Telefon</t>
  </si>
  <si>
    <t xml:space="preserve">E-Mail </t>
  </si>
  <si>
    <t>Bezeichnung der beantragten Position
(Mitarbeiter:in, Pauschale)</t>
  </si>
  <si>
    <t>SGB II Leistg.\Leistungen SGB II f. svpflichtige Beschäftigung</t>
  </si>
  <si>
    <t>SGB II Leistg.\ALG II</t>
  </si>
  <si>
    <t>SGB II Leistg.\Leistungen SGB II f. nicht sv-pflichtige Beschäftigung</t>
  </si>
  <si>
    <t>SGB III Leistg.\Leistungen SGB III f. svpflichtige Beschäftigung</t>
  </si>
  <si>
    <t>SEK</t>
  </si>
  <si>
    <t>B 1.4.8.3</t>
  </si>
  <si>
    <t>Baumaßnahmen</t>
  </si>
  <si>
    <t>B 1.5.1</t>
  </si>
  <si>
    <t>sonstige Beschaffungen</t>
  </si>
  <si>
    <t>B 1.5.2</t>
  </si>
  <si>
    <t>Summe Pauschalen</t>
  </si>
  <si>
    <t>Summe Investitionen</t>
  </si>
  <si>
    <t xml:space="preserve">B 1.5 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</si>
  <si>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</si>
  <si>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</si>
  <si>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</si>
  <si>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</si>
  <si>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</si>
  <si>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</si>
  <si>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</si>
  <si>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</si>
  <si>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</si>
  <si>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</si>
  <si>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</si>
  <si>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</si>
  <si>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</si>
  <si>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</si>
  <si>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</si>
  <si>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</si>
  <si>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</si>
  <si>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</si>
  <si>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FB_SEK_Version_1_0_230401</t>
  </si>
  <si>
    <t>Deckblatt</t>
  </si>
  <si>
    <t>Anpassung an FP 2021 - 2027</t>
  </si>
  <si>
    <t>Interventionen entfernt, Zeitstaffelverfahren entfernt, BAP Fonds entfernt</t>
  </si>
  <si>
    <t>Art der Finanzierung als Drop-Down</t>
  </si>
  <si>
    <t>Informationen Antragstellende reduziert</t>
  </si>
  <si>
    <t>Übergreifend</t>
  </si>
  <si>
    <t>Intervention aus den Formularköpfen entfernt und Verlinkung auf Finazierung laut Deckblatt ergänzt</t>
  </si>
  <si>
    <t>ESF-Logo aktualisiert</t>
  </si>
  <si>
    <t>Genderschreibweise auf Dopplepunkt umgestellt</t>
  </si>
  <si>
    <t>Anpassung auf Finanzplan FP 2021-2027</t>
  </si>
  <si>
    <t>Gesamt Refinaz</t>
  </si>
  <si>
    <t>B 1.4.3</t>
  </si>
  <si>
    <t>Löschen der Infos Interventionen</t>
  </si>
  <si>
    <t>Ergänzung Finanzierungsarten</t>
  </si>
  <si>
    <t>Beteiligte Betriebe entfernt</t>
  </si>
  <si>
    <t>Summe Pauschalen B 1.4.8.3</t>
  </si>
  <si>
    <t>Realkosten + indirekte Kosten</t>
  </si>
  <si>
    <t>Realkosten + indirekte Kosten + TN-UHG</t>
  </si>
  <si>
    <t>Art_Finanzierung</t>
  </si>
  <si>
    <t>Version in der Fusszeile aktualisiert</t>
  </si>
  <si>
    <t>Wert Pauschale B 1.4.9.5 auf ,19 geändert</t>
  </si>
  <si>
    <t>C 1.1.2.2_41</t>
  </si>
  <si>
    <t>C 1.1.2.3</t>
  </si>
  <si>
    <t>Projektbezogene Ausgaben\Ausgaben für Raummiete</t>
  </si>
  <si>
    <t>Projektbezogene Ausgaben\Leasing bzw. Miete für mobile Gegenstände/ Geräte im Projekt</t>
  </si>
  <si>
    <t>Ergänzung vom 17.04.2023</t>
  </si>
  <si>
    <t>Anpassung Finanzplanpositionen aufgrund Korrekturmeldung von SG vom 13.04.2023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</si>
  <si>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</si>
  <si>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</si>
  <si>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</si>
  <si>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</si>
  <si>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</si>
  <si>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</si>
  <si>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</si>
  <si>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</si>
  <si>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</si>
  <si>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</si>
  <si>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</si>
  <si>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</si>
  <si>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Anzahl der Kooperationspartner auf 50 erhöht</t>
  </si>
  <si>
    <t>FB_SEK_Version_1_1_230710</t>
  </si>
  <si>
    <t xml:space="preserve">Das Eingabe-Feld für die Art der Finanzierung C8 war gesperrt --&gt; keine Drop-Down-Funktion </t>
  </si>
  <si>
    <t>Feld C8 entsperrt</t>
  </si>
  <si>
    <t>Abteilung Arbeit</t>
  </si>
  <si>
    <t>FB_SEK_Version_2_0_230801</t>
  </si>
  <si>
    <t>Logoänderung wg. Ressortumzug und Anweisung ESF-VB - neue Hauptversion</t>
  </si>
  <si>
    <t xml:space="preserve">Arbeit, Soziales, Jugend und Integration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</si>
</sst>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#,##0.00\ &quot;€&quot;"/>
    <numFmt numFmtId="167" formatCode="0.000000"/>
    <numFmt numFmtId="168" formatCode="0.0%"/>
  </numFmts>
  <fonts count="4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color indexed="81"/>
      <name val="Tahoma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14"/>
      <name val="Arial"/>
      <family val="2"/>
    </font>
    <font>
      <sz val="11"/>
      <color rgb="FFFF0000"/>
      <name val="Arial"/>
      <family val="2"/>
    </font>
    <font>
      <b/>
      <sz val="10"/>
      <color rgb="FFFF0000"/>
      <name val="Arial"/>
      <family val="2"/>
    </font>
    <font>
      <b/>
      <sz val="13"/>
      <name val="Arial"/>
      <family val="2"/>
    </font>
    <font>
      <sz val="10"/>
      <color theme="0" tint="-4.9989318521683403E-2"/>
      <name val="Arial"/>
      <family val="2"/>
    </font>
    <font>
      <sz val="8"/>
      <color theme="0" tint="-4.9989318521683403E-2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40">
    <xf numFmtId="0" fontId="0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26" fillId="0" borderId="0"/>
    <xf numFmtId="165" fontId="26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86">
    <xf numFmtId="0" fontId="0" fillId="0" borderId="0" xfId="0"/>
    <xf numFmtId="0" fontId="15" fillId="0" borderId="0" xfId="3"/>
    <xf numFmtId="44" fontId="19" fillId="0" borderId="0" xfId="1" applyFont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center"/>
    </xf>
    <xf numFmtId="44" fontId="21" fillId="0" borderId="0" xfId="1" applyFont="1"/>
    <xf numFmtId="0" fontId="21" fillId="0" borderId="0" xfId="0" applyFont="1" applyAlignment="1">
      <alignment horizontal="center" wrapText="1"/>
    </xf>
    <xf numFmtId="0" fontId="21" fillId="0" borderId="0" xfId="0" applyFont="1" applyFill="1"/>
    <xf numFmtId="0" fontId="21" fillId="0" borderId="0" xfId="0" applyFont="1" applyFill="1" applyAlignment="1">
      <alignment horizontal="left" wrapText="1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0" fontId="22" fillId="0" borderId="0" xfId="0" applyFont="1"/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left" wrapText="1"/>
    </xf>
    <xf numFmtId="0" fontId="22" fillId="0" borderId="0" xfId="0" applyFont="1" applyAlignment="1">
      <alignment horizontal="center"/>
    </xf>
    <xf numFmtId="14" fontId="22" fillId="0" borderId="0" xfId="0" applyNumberFormat="1" applyFont="1"/>
    <xf numFmtId="0" fontId="21" fillId="3" borderId="0" xfId="0" applyFont="1" applyFill="1" applyBorder="1" applyAlignment="1">
      <alignment horizontal="center"/>
    </xf>
    <xf numFmtId="0" fontId="21" fillId="0" borderId="0" xfId="0" applyNumberFormat="1" applyFont="1"/>
    <xf numFmtId="0" fontId="21" fillId="0" borderId="0" xfId="0" applyNumberFormat="1" applyFont="1" applyFill="1"/>
    <xf numFmtId="0" fontId="22" fillId="0" borderId="0" xfId="0" applyNumberFormat="1" applyFont="1"/>
    <xf numFmtId="9" fontId="21" fillId="0" borderId="0" xfId="2" applyFont="1" applyAlignment="1">
      <alignment horizontal="center"/>
    </xf>
    <xf numFmtId="44" fontId="21" fillId="0" borderId="0" xfId="1" applyFont="1" applyAlignment="1">
      <alignment horizontal="right"/>
    </xf>
    <xf numFmtId="14" fontId="21" fillId="0" borderId="0" xfId="1" applyNumberFormat="1" applyFont="1"/>
    <xf numFmtId="0" fontId="21" fillId="3" borderId="0" xfId="0" applyFont="1" applyFill="1" applyAlignment="1">
      <alignment horizontal="center"/>
    </xf>
    <xf numFmtId="0" fontId="21" fillId="3" borderId="0" xfId="0" applyFont="1" applyFill="1"/>
    <xf numFmtId="14" fontId="21" fillId="3" borderId="0" xfId="0" applyNumberFormat="1" applyFont="1" applyFill="1"/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horizontal="left"/>
    </xf>
    <xf numFmtId="0" fontId="22" fillId="0" borderId="0" xfId="0" applyFont="1" applyAlignment="1">
      <alignment vertical="top"/>
    </xf>
    <xf numFmtId="0" fontId="0" fillId="0" borderId="0" xfId="0" applyNumberFormat="1"/>
    <xf numFmtId="0" fontId="22" fillId="0" borderId="0" xfId="0" applyFont="1" applyAlignment="1">
      <alignment horizontal="left"/>
    </xf>
    <xf numFmtId="0" fontId="18" fillId="0" borderId="0" xfId="0" applyFont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44" fontId="18" fillId="0" borderId="1" xfId="1" applyFont="1" applyBorder="1" applyAlignment="1">
      <alignment horizontal="center" vertical="center" wrapText="1"/>
    </xf>
    <xf numFmtId="44" fontId="22" fillId="0" borderId="3" xfId="1" applyFont="1" applyBorder="1" applyAlignment="1">
      <alignment vertical="center"/>
    </xf>
    <xf numFmtId="0" fontId="26" fillId="0" borderId="0" xfId="7" applyFill="1"/>
    <xf numFmtId="0" fontId="27" fillId="0" borderId="0" xfId="7" applyFont="1" applyFill="1" applyAlignment="1"/>
    <xf numFmtId="0" fontId="26" fillId="0" borderId="0" xfId="7"/>
    <xf numFmtId="0" fontId="28" fillId="0" borderId="0" xfId="7" applyFont="1" applyFill="1"/>
    <xf numFmtId="0" fontId="28" fillId="0" borderId="0" xfId="7" applyFont="1"/>
    <xf numFmtId="0" fontId="26" fillId="0" borderId="0" xfId="7" applyFill="1" applyAlignment="1"/>
    <xf numFmtId="0" fontId="26" fillId="0" borderId="0" xfId="7" applyFill="1" applyAlignment="1">
      <alignment wrapText="1"/>
    </xf>
    <xf numFmtId="0" fontId="26" fillId="0" borderId="0" xfId="7" applyAlignment="1"/>
    <xf numFmtId="0" fontId="26" fillId="0" borderId="0" xfId="7" applyAlignment="1">
      <alignment wrapText="1"/>
    </xf>
    <xf numFmtId="0" fontId="26" fillId="9" borderId="0" xfId="7" applyFill="1" applyAlignment="1">
      <alignment wrapText="1"/>
    </xf>
    <xf numFmtId="0" fontId="28" fillId="0" borderId="0" xfId="7" applyFont="1" applyFill="1" applyAlignment="1">
      <alignment wrapText="1"/>
    </xf>
    <xf numFmtId="0" fontId="26" fillId="9" borderId="0" xfId="7" applyFill="1" applyAlignment="1" applyProtection="1">
      <alignment wrapText="1"/>
    </xf>
    <xf numFmtId="0" fontId="17" fillId="0" borderId="0" xfId="7" applyFont="1" applyFill="1"/>
    <xf numFmtId="0" fontId="17" fillId="0" borderId="0" xfId="15"/>
    <xf numFmtId="0" fontId="17" fillId="0" borderId="1" xfId="15" applyBorder="1"/>
    <xf numFmtId="0" fontId="26" fillId="0" borderId="0" xfId="7" applyAlignment="1">
      <alignment vertical="center"/>
    </xf>
    <xf numFmtId="0" fontId="26" fillId="0" borderId="0" xfId="7" applyFill="1" applyAlignment="1">
      <alignment vertical="center" wrapText="1"/>
    </xf>
    <xf numFmtId="0" fontId="26" fillId="0" borderId="0" xfId="7" applyAlignment="1">
      <alignment vertical="center" wrapText="1"/>
    </xf>
    <xf numFmtId="0" fontId="26" fillId="0" borderId="0" xfId="7" applyFill="1" applyAlignment="1">
      <alignment horizontal="left" vertical="center" wrapText="1"/>
    </xf>
    <xf numFmtId="0" fontId="26" fillId="0" borderId="0" xfId="7" applyAlignment="1">
      <alignment horizontal="left" vertical="center" wrapText="1"/>
    </xf>
    <xf numFmtId="0" fontId="17" fillId="0" borderId="0" xfId="7" applyFont="1" applyFill="1" applyBorder="1" applyAlignment="1">
      <alignment horizontal="left" vertical="center" wrapText="1"/>
    </xf>
    <xf numFmtId="0" fontId="30" fillId="0" borderId="0" xfId="7" applyFont="1" applyFill="1" applyAlignment="1">
      <alignment vertical="center" wrapText="1"/>
    </xf>
    <xf numFmtId="0" fontId="17" fillId="0" borderId="0" xfId="7" applyFont="1" applyFill="1" applyAlignment="1">
      <alignment vertical="center" wrapText="1"/>
    </xf>
    <xf numFmtId="0" fontId="17" fillId="0" borderId="0" xfId="7" applyFont="1" applyAlignment="1">
      <alignment vertical="center" wrapText="1"/>
    </xf>
    <xf numFmtId="0" fontId="17" fillId="0" borderId="0" xfId="7" applyFont="1" applyFill="1" applyAlignment="1">
      <alignment vertical="center" wrapText="1"/>
    </xf>
    <xf numFmtId="0" fontId="26" fillId="0" borderId="0" xfId="7" applyBorder="1" applyAlignment="1">
      <alignment wrapText="1"/>
    </xf>
    <xf numFmtId="0" fontId="17" fillId="0" borderId="0" xfId="7" applyFont="1" applyFill="1" applyBorder="1" applyAlignment="1">
      <alignment horizontal="right" vertical="center" wrapText="1"/>
    </xf>
    <xf numFmtId="0" fontId="26" fillId="9" borderId="0" xfId="7" applyFill="1" applyAlignment="1" applyProtection="1">
      <alignment vertical="center" wrapText="1"/>
    </xf>
    <xf numFmtId="0" fontId="0" fillId="0" borderId="0" xfId="0"/>
    <xf numFmtId="0" fontId="21" fillId="0" borderId="0" xfId="0" applyFont="1" applyAlignment="1">
      <alignment horizontal="center"/>
    </xf>
    <xf numFmtId="44" fontId="22" fillId="0" borderId="0" xfId="1" applyFont="1" applyAlignment="1">
      <alignment vertical="center"/>
    </xf>
    <xf numFmtId="0" fontId="22" fillId="0" borderId="1" xfId="0" applyFont="1" applyFill="1" applyBorder="1" applyAlignment="1">
      <alignment horizontal="center" vertical="center" wrapText="1"/>
    </xf>
    <xf numFmtId="0" fontId="23" fillId="0" borderId="12" xfId="7" applyFont="1" applyFill="1" applyBorder="1" applyAlignment="1">
      <alignment vertical="center" wrapText="1"/>
    </xf>
    <xf numFmtId="0" fontId="22" fillId="0" borderId="0" xfId="0" applyFont="1" applyAlignment="1">
      <alignment horizontal="right" vertical="center" wrapText="1"/>
    </xf>
    <xf numFmtId="1" fontId="22" fillId="0" borderId="1" xfId="0" applyNumberFormat="1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7" fillId="0" borderId="0" xfId="7" applyFont="1" applyFill="1" applyAlignment="1" applyProtection="1">
      <alignment vertical="center" wrapText="1"/>
    </xf>
    <xf numFmtId="0" fontId="17" fillId="0" borderId="0" xfId="7" applyFont="1" applyFill="1" applyBorder="1" applyAlignment="1" applyProtection="1">
      <alignment horizontal="left" vertical="center" wrapText="1"/>
    </xf>
    <xf numFmtId="44" fontId="18" fillId="0" borderId="5" xfId="1" applyFont="1" applyBorder="1" applyAlignment="1" applyProtection="1">
      <alignment horizontal="center" vertical="top" wrapText="1"/>
    </xf>
    <xf numFmtId="44" fontId="18" fillId="0" borderId="5" xfId="1" applyFont="1" applyBorder="1" applyAlignment="1" applyProtection="1">
      <alignment horizontal="center" vertical="center" wrapText="1"/>
    </xf>
    <xf numFmtId="0" fontId="26" fillId="0" borderId="0" xfId="7" applyFill="1" applyBorder="1" applyAlignment="1" applyProtection="1">
      <alignment horizontal="left" wrapText="1"/>
    </xf>
    <xf numFmtId="0" fontId="26" fillId="0" borderId="0" xfId="7" applyFill="1" applyAlignment="1" applyProtection="1">
      <alignment wrapText="1"/>
    </xf>
    <xf numFmtId="0" fontId="21" fillId="3" borderId="0" xfId="0" applyFont="1" applyFill="1" applyBorder="1" applyAlignment="1" applyProtection="1">
      <alignment horizontal="left"/>
    </xf>
    <xf numFmtId="49" fontId="21" fillId="3" borderId="0" xfId="0" applyNumberFormat="1" applyFont="1" applyFill="1" applyBorder="1" applyAlignment="1" applyProtection="1"/>
    <xf numFmtId="14" fontId="21" fillId="3" borderId="0" xfId="0" applyNumberFormat="1" applyFont="1" applyFill="1" applyBorder="1" applyAlignment="1" applyProtection="1">
      <alignment horizontal="left"/>
    </xf>
    <xf numFmtId="0" fontId="21" fillId="3" borderId="0" xfId="0" applyFont="1" applyFill="1" applyBorder="1" applyAlignment="1" applyProtection="1"/>
    <xf numFmtId="0" fontId="9" fillId="0" borderId="0" xfId="3" applyFont="1"/>
    <xf numFmtId="0" fontId="18" fillId="11" borderId="1" xfId="14" applyFont="1" applyFill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19" fillId="0" borderId="0" xfId="27" applyFont="1" applyAlignment="1">
      <alignment vertical="center"/>
    </xf>
    <xf numFmtId="0" fontId="19" fillId="0" borderId="0" xfId="27" applyFont="1"/>
    <xf numFmtId="0" fontId="19" fillId="0" borderId="0" xfId="27" applyFont="1" applyAlignment="1">
      <alignment horizontal="center"/>
    </xf>
    <xf numFmtId="0" fontId="9" fillId="0" borderId="0" xfId="27" applyAlignment="1">
      <alignment horizontal="center"/>
    </xf>
    <xf numFmtId="0" fontId="9" fillId="0" borderId="0" xfId="27" applyAlignment="1">
      <alignment wrapText="1"/>
    </xf>
    <xf numFmtId="0" fontId="9" fillId="0" borderId="0" xfId="27" applyNumberFormat="1" applyAlignment="1">
      <alignment horizontal="left" vertical="center"/>
    </xf>
    <xf numFmtId="164" fontId="9" fillId="0" borderId="0" xfId="27" applyNumberFormat="1" applyAlignment="1">
      <alignment vertical="center"/>
    </xf>
    <xf numFmtId="0" fontId="9" fillId="0" borderId="0" xfId="27" applyAlignment="1">
      <alignment vertical="center"/>
    </xf>
    <xf numFmtId="0" fontId="9" fillId="0" borderId="0" xfId="27"/>
    <xf numFmtId="0" fontId="18" fillId="0" borderId="4" xfId="27" applyFont="1" applyBorder="1" applyAlignment="1" applyProtection="1">
      <alignment horizontal="center" vertical="center" wrapText="1"/>
    </xf>
    <xf numFmtId="0" fontId="18" fillId="0" borderId="6" xfId="27" applyFont="1" applyBorder="1" applyAlignment="1" applyProtection="1">
      <alignment horizontal="center" vertical="center" wrapText="1"/>
    </xf>
    <xf numFmtId="0" fontId="9" fillId="0" borderId="0" xfId="27" applyFont="1" applyAlignment="1">
      <alignment vertical="center"/>
    </xf>
    <xf numFmtId="1" fontId="9" fillId="0" borderId="2" xfId="27" applyNumberFormat="1" applyFont="1" applyBorder="1" applyAlignment="1" applyProtection="1">
      <alignment horizontal="center"/>
    </xf>
    <xf numFmtId="1" fontId="9" fillId="0" borderId="1" xfId="27" applyNumberFormat="1" applyFont="1" applyBorder="1" applyAlignment="1" applyProtection="1">
      <alignment horizontal="center"/>
    </xf>
    <xf numFmtId="0" fontId="9" fillId="2" borderId="1" xfId="27" applyFont="1" applyFill="1" applyBorder="1" applyAlignment="1" applyProtection="1">
      <alignment vertical="center"/>
    </xf>
    <xf numFmtId="1" fontId="18" fillId="2" borderId="1" xfId="27" applyNumberFormat="1" applyFont="1" applyFill="1" applyBorder="1" applyAlignment="1" applyProtection="1">
      <alignment horizontal="center"/>
    </xf>
    <xf numFmtId="0" fontId="18" fillId="2" borderId="1" xfId="27" applyFont="1" applyFill="1" applyBorder="1" applyAlignment="1" applyProtection="1">
      <alignment vertical="center"/>
    </xf>
    <xf numFmtId="0" fontId="18" fillId="0" borderId="0" xfId="27" applyFont="1"/>
    <xf numFmtId="164" fontId="22" fillId="0" borderId="1" xfId="27" applyNumberFormat="1" applyFont="1" applyFill="1" applyBorder="1" applyAlignment="1" applyProtection="1">
      <alignment vertical="center"/>
    </xf>
    <xf numFmtId="0" fontId="18" fillId="2" borderId="1" xfId="27" applyFont="1" applyFill="1" applyBorder="1" applyAlignment="1" applyProtection="1">
      <alignment vertical="center"/>
      <protection locked="0"/>
    </xf>
    <xf numFmtId="0" fontId="24" fillId="0" borderId="4" xfId="27" applyFont="1" applyBorder="1" applyAlignment="1" applyProtection="1">
      <alignment horizontal="center" vertical="center" wrapText="1"/>
    </xf>
    <xf numFmtId="0" fontId="24" fillId="0" borderId="6" xfId="27" applyFont="1" applyBorder="1" applyAlignment="1" applyProtection="1">
      <alignment horizontal="center" vertical="center" wrapText="1"/>
    </xf>
    <xf numFmtId="164" fontId="9" fillId="0" borderId="2" xfId="27" applyNumberFormat="1" applyFont="1" applyFill="1" applyBorder="1" applyAlignment="1" applyProtection="1">
      <alignment vertical="center"/>
    </xf>
    <xf numFmtId="44" fontId="21" fillId="0" borderId="0" xfId="1" applyFont="1" applyAlignment="1">
      <alignment vertical="center"/>
    </xf>
    <xf numFmtId="0" fontId="21" fillId="0" borderId="0" xfId="27" applyFont="1"/>
    <xf numFmtId="0" fontId="22" fillId="0" borderId="0" xfId="27" applyFont="1" applyAlignment="1">
      <alignment vertical="center" wrapText="1"/>
    </xf>
    <xf numFmtId="0" fontId="22" fillId="0" borderId="0" xfId="27" applyFont="1" applyAlignment="1">
      <alignment wrapText="1"/>
    </xf>
    <xf numFmtId="0" fontId="9" fillId="0" borderId="0" xfId="27" applyFont="1"/>
    <xf numFmtId="0" fontId="9" fillId="0" borderId="0" xfId="27" applyFont="1" applyAlignment="1">
      <alignment wrapText="1"/>
    </xf>
    <xf numFmtId="44" fontId="9" fillId="0" borderId="0" xfId="1" applyFont="1" applyAlignment="1">
      <alignment vertical="center"/>
    </xf>
    <xf numFmtId="44" fontId="9" fillId="0" borderId="0" xfId="1" applyFont="1" applyAlignment="1">
      <alignment wrapText="1"/>
    </xf>
    <xf numFmtId="0" fontId="24" fillId="0" borderId="0" xfId="27" applyFont="1" applyFill="1" applyBorder="1" applyAlignment="1">
      <alignment vertical="center"/>
    </xf>
    <xf numFmtId="44" fontId="24" fillId="0" borderId="0" xfId="1" applyFont="1" applyFill="1" applyBorder="1" applyAlignment="1">
      <alignment vertical="center"/>
    </xf>
    <xf numFmtId="0" fontId="24" fillId="0" borderId="0" xfId="28" applyFont="1" applyFill="1" applyBorder="1" applyAlignment="1">
      <alignment vertical="center"/>
    </xf>
    <xf numFmtId="9" fontId="24" fillId="0" borderId="0" xfId="2" applyFont="1" applyFill="1" applyBorder="1" applyAlignment="1">
      <alignment horizontal="right" vertical="center"/>
    </xf>
    <xf numFmtId="0" fontId="19" fillId="0" borderId="0" xfId="27" applyFont="1" applyFill="1" applyBorder="1" applyAlignment="1">
      <alignment vertical="center"/>
    </xf>
    <xf numFmtId="1" fontId="23" fillId="8" borderId="1" xfId="7" applyNumberFormat="1" applyFont="1" applyFill="1" applyBorder="1" applyAlignment="1" applyProtection="1">
      <alignment horizontal="center" vertical="center" wrapText="1"/>
    </xf>
    <xf numFmtId="0" fontId="29" fillId="0" borderId="0" xfId="7" applyFont="1" applyAlignment="1">
      <alignment vertical="center" wrapText="1"/>
    </xf>
    <xf numFmtId="0" fontId="21" fillId="3" borderId="3" xfId="0" applyFont="1" applyFill="1" applyBorder="1" applyAlignment="1" applyProtection="1">
      <alignment horizontal="left"/>
    </xf>
    <xf numFmtId="0" fontId="21" fillId="3" borderId="7" xfId="0" applyFont="1" applyFill="1" applyBorder="1" applyAlignment="1" applyProtection="1">
      <alignment horizontal="left"/>
    </xf>
    <xf numFmtId="0" fontId="21" fillId="3" borderId="7" xfId="0" applyNumberFormat="1" applyFont="1" applyFill="1" applyBorder="1" applyAlignment="1" applyProtection="1">
      <alignment horizontal="left"/>
    </xf>
    <xf numFmtId="14" fontId="21" fillId="3" borderId="7" xfId="0" applyNumberFormat="1" applyFont="1" applyFill="1" applyBorder="1" applyAlignment="1" applyProtection="1">
      <alignment horizontal="left"/>
    </xf>
    <xf numFmtId="0" fontId="19" fillId="0" borderId="0" xfId="27" applyFont="1" applyAlignment="1">
      <alignment vertical="top" wrapText="1"/>
    </xf>
    <xf numFmtId="0" fontId="19" fillId="0" borderId="0" xfId="27" applyNumberFormat="1" applyFont="1" applyAlignment="1">
      <alignment horizontal="left" vertical="top"/>
    </xf>
    <xf numFmtId="164" fontId="19" fillId="0" borderId="0" xfId="27" applyNumberFormat="1" applyFont="1" applyAlignment="1">
      <alignment vertical="top"/>
    </xf>
    <xf numFmtId="0" fontId="19" fillId="0" borderId="0" xfId="27" applyFont="1" applyAlignment="1">
      <alignment vertical="top"/>
    </xf>
    <xf numFmtId="0" fontId="32" fillId="0" borderId="0" xfId="27" applyFont="1" applyAlignment="1">
      <alignment horizontal="left" vertical="top"/>
    </xf>
    <xf numFmtId="0" fontId="20" fillId="0" borderId="0" xfId="27" applyFont="1" applyAlignment="1">
      <alignment horizontal="left" vertical="top"/>
    </xf>
    <xf numFmtId="0" fontId="19" fillId="0" borderId="0" xfId="27" applyFont="1" applyBorder="1"/>
    <xf numFmtId="0" fontId="21" fillId="0" borderId="0" xfId="27" applyFont="1" applyBorder="1"/>
    <xf numFmtId="0" fontId="9" fillId="0" borderId="0" xfId="27" applyFont="1" applyBorder="1"/>
    <xf numFmtId="0" fontId="21" fillId="3" borderId="3" xfId="0" applyFont="1" applyFill="1" applyBorder="1" applyAlignment="1" applyProtection="1">
      <alignment horizontal="left" indent="1"/>
    </xf>
    <xf numFmtId="0" fontId="21" fillId="3" borderId="0" xfId="0" applyFont="1" applyFill="1" applyBorder="1" applyAlignment="1" applyProtection="1">
      <alignment horizontal="left" indent="1"/>
    </xf>
    <xf numFmtId="0" fontId="21" fillId="3" borderId="7" xfId="0" applyNumberFormat="1" applyFont="1" applyFill="1" applyBorder="1" applyAlignment="1" applyProtection="1">
      <alignment horizontal="left" indent="1"/>
    </xf>
    <xf numFmtId="0" fontId="21" fillId="3" borderId="0" xfId="0" applyNumberFormat="1" applyFont="1" applyFill="1" applyBorder="1" applyAlignment="1" applyProtection="1">
      <alignment horizontal="left" indent="1"/>
    </xf>
    <xf numFmtId="14" fontId="21" fillId="3" borderId="7" xfId="0" applyNumberFormat="1" applyFont="1" applyFill="1" applyBorder="1" applyAlignment="1" applyProtection="1">
      <alignment horizontal="left" indent="1"/>
    </xf>
    <xf numFmtId="14" fontId="21" fillId="3" borderId="0" xfId="0" applyNumberFormat="1" applyFont="1" applyFill="1" applyBorder="1" applyAlignment="1" applyProtection="1">
      <alignment horizontal="left" indent="1"/>
    </xf>
    <xf numFmtId="0" fontId="32" fillId="0" borderId="0" xfId="27" applyFont="1"/>
    <xf numFmtId="164" fontId="18" fillId="2" borderId="2" xfId="27" applyNumberFormat="1" applyFont="1" applyFill="1" applyBorder="1" applyAlignment="1" applyProtection="1">
      <alignment vertical="center"/>
    </xf>
    <xf numFmtId="164" fontId="24" fillId="2" borderId="1" xfId="27" applyNumberFormat="1" applyFont="1" applyFill="1" applyBorder="1" applyAlignment="1" applyProtection="1">
      <alignment vertical="center"/>
    </xf>
    <xf numFmtId="0" fontId="0" fillId="0" borderId="0" xfId="0"/>
    <xf numFmtId="0" fontId="33" fillId="0" borderId="0" xfId="0" applyFont="1"/>
    <xf numFmtId="0" fontId="0" fillId="0" borderId="0" xfId="0"/>
    <xf numFmtId="0" fontId="0" fillId="0" borderId="0" xfId="0" applyAlignment="1"/>
    <xf numFmtId="0" fontId="22" fillId="14" borderId="1" xfId="0" applyFont="1" applyFill="1" applyBorder="1" applyAlignment="1" applyProtection="1">
      <alignment horizontal="left" vertical="center" wrapText="1" indent="1"/>
      <protection locked="0"/>
    </xf>
    <xf numFmtId="0" fontId="22" fillId="14" borderId="1" xfId="0" applyFont="1" applyFill="1" applyBorder="1" applyAlignment="1" applyProtection="1">
      <alignment horizontal="center" vertical="center" wrapText="1"/>
      <protection locked="0"/>
    </xf>
    <xf numFmtId="44" fontId="24" fillId="14" borderId="1" xfId="1" applyFont="1" applyFill="1" applyBorder="1" applyAlignment="1" applyProtection="1">
      <alignment vertical="center"/>
      <protection locked="0"/>
    </xf>
    <xf numFmtId="0" fontId="9" fillId="14" borderId="2" xfId="27" applyFont="1" applyFill="1" applyBorder="1" applyAlignment="1" applyProtection="1">
      <alignment vertical="center"/>
      <protection locked="0"/>
    </xf>
    <xf numFmtId="0" fontId="9" fillId="14" borderId="1" xfId="27" applyFont="1" applyFill="1" applyBorder="1" applyAlignment="1" applyProtection="1">
      <alignment vertical="center"/>
      <protection locked="0"/>
    </xf>
    <xf numFmtId="0" fontId="18" fillId="14" borderId="1" xfId="27" applyFont="1" applyFill="1" applyBorder="1" applyAlignment="1" applyProtection="1">
      <alignment vertical="center"/>
      <protection locked="0"/>
    </xf>
    <xf numFmtId="0" fontId="22" fillId="14" borderId="3" xfId="27" applyFont="1" applyFill="1" applyBorder="1" applyAlignment="1" applyProtection="1">
      <alignment wrapText="1"/>
      <protection locked="0"/>
    </xf>
    <xf numFmtId="0" fontId="24" fillId="0" borderId="5" xfId="27" applyFont="1" applyBorder="1" applyAlignment="1" applyProtection="1">
      <alignment horizontal="left" vertical="center" wrapText="1" indent="1"/>
    </xf>
    <xf numFmtId="0" fontId="22" fillId="0" borderId="2" xfId="0" applyFont="1" applyFill="1" applyBorder="1" applyAlignment="1" applyProtection="1">
      <alignment horizontal="left" wrapText="1" indent="1"/>
    </xf>
    <xf numFmtId="0" fontId="22" fillId="0" borderId="1" xfId="0" applyFont="1" applyFill="1" applyBorder="1" applyAlignment="1" applyProtection="1">
      <alignment horizontal="left" wrapText="1" indent="1"/>
    </xf>
    <xf numFmtId="0" fontId="18" fillId="2" borderId="1" xfId="27" applyFont="1" applyFill="1" applyBorder="1" applyAlignment="1" applyProtection="1">
      <alignment horizontal="left" wrapText="1" indent="1"/>
    </xf>
    <xf numFmtId="0" fontId="18" fillId="2" borderId="1" xfId="27" applyFont="1" applyFill="1" applyBorder="1" applyAlignment="1" applyProtection="1">
      <alignment horizontal="left" indent="1"/>
    </xf>
    <xf numFmtId="0" fontId="24" fillId="0" borderId="5" xfId="27" applyNumberFormat="1" applyFont="1" applyBorder="1" applyAlignment="1" applyProtection="1">
      <alignment horizontal="left" vertical="center" wrapText="1" indent="1"/>
    </xf>
    <xf numFmtId="0" fontId="22" fillId="0" borderId="2" xfId="0" applyFont="1" applyFill="1" applyBorder="1" applyAlignment="1" applyProtection="1">
      <alignment horizontal="left" vertical="center" wrapText="1" indent="1"/>
    </xf>
    <xf numFmtId="0" fontId="22" fillId="2" borderId="2" xfId="0" applyFont="1" applyFill="1" applyBorder="1" applyAlignment="1" applyProtection="1">
      <alignment horizontal="left" vertical="center" wrapText="1" indent="1"/>
    </xf>
    <xf numFmtId="0" fontId="18" fillId="0" borderId="5" xfId="27" applyFont="1" applyBorder="1" applyAlignment="1" applyProtection="1">
      <alignment horizontal="left" vertical="center" wrapText="1" indent="1"/>
    </xf>
    <xf numFmtId="0" fontId="18" fillId="0" borderId="5" xfId="27" applyNumberFormat="1" applyFont="1" applyBorder="1" applyAlignment="1" applyProtection="1">
      <alignment horizontal="left" vertical="center" wrapText="1" indent="1"/>
    </xf>
    <xf numFmtId="0" fontId="21" fillId="0" borderId="0" xfId="0" applyFont="1" applyAlignment="1">
      <alignment horizontal="left" indent="1"/>
    </xf>
    <xf numFmtId="0" fontId="21" fillId="0" borderId="0" xfId="0" applyFont="1" applyFill="1" applyAlignment="1">
      <alignment horizontal="left" indent="1"/>
    </xf>
    <xf numFmtId="0" fontId="18" fillId="0" borderId="1" xfId="0" applyFont="1" applyBorder="1" applyAlignment="1">
      <alignment horizontal="left" vertical="center" wrapText="1" indent="1"/>
    </xf>
    <xf numFmtId="0" fontId="22" fillId="0" borderId="1" xfId="0" applyFont="1" applyFill="1" applyBorder="1" applyAlignment="1">
      <alignment horizontal="left" vertical="center" wrapText="1" indent="1"/>
    </xf>
    <xf numFmtId="0" fontId="22" fillId="0" borderId="0" xfId="0" applyFont="1" applyAlignment="1">
      <alignment horizontal="left" indent="1"/>
    </xf>
    <xf numFmtId="0" fontId="18" fillId="0" borderId="1" xfId="0" applyFont="1" applyBorder="1" applyAlignment="1" applyProtection="1">
      <alignment horizontal="left" vertical="center" wrapText="1" indent="1"/>
    </xf>
    <xf numFmtId="0" fontId="21" fillId="0" borderId="0" xfId="0" applyFont="1" applyAlignment="1">
      <alignment horizontal="left" wrapText="1" indent="1"/>
    </xf>
    <xf numFmtId="0" fontId="17" fillId="0" borderId="1" xfId="15" applyBorder="1"/>
    <xf numFmtId="0" fontId="17" fillId="10" borderId="1" xfId="15" applyFill="1" applyBorder="1"/>
    <xf numFmtId="0" fontId="17" fillId="10" borderId="1" xfId="15" applyFill="1" applyBorder="1" applyAlignment="1"/>
    <xf numFmtId="0" fontId="17" fillId="0" borderId="1" xfId="15" applyBorder="1" applyAlignment="1"/>
    <xf numFmtId="0" fontId="18" fillId="5" borderId="1" xfId="88" applyFont="1" applyFill="1" applyBorder="1"/>
    <xf numFmtId="0" fontId="5" fillId="5" borderId="1" xfId="88" applyFill="1" applyBorder="1"/>
    <xf numFmtId="0" fontId="5" fillId="0" borderId="1" xfId="181" applyBorder="1"/>
    <xf numFmtId="0" fontId="18" fillId="5" borderId="1" xfId="202" applyFont="1" applyFill="1" applyBorder="1"/>
    <xf numFmtId="0" fontId="5" fillId="0" borderId="1" xfId="203" applyFill="1" applyBorder="1"/>
    <xf numFmtId="0" fontId="5" fillId="6" borderId="1" xfId="203" applyFill="1" applyBorder="1" applyAlignment="1" applyProtection="1"/>
    <xf numFmtId="0" fontId="5" fillId="0" borderId="1" xfId="203" applyFill="1" applyBorder="1" applyAlignment="1" applyProtection="1"/>
    <xf numFmtId="0" fontId="17" fillId="0" borderId="1" xfId="203" applyFont="1" applyFill="1" applyBorder="1" applyAlignment="1" applyProtection="1"/>
    <xf numFmtId="0" fontId="17" fillId="0" borderId="1" xfId="203" applyFont="1" applyFill="1" applyBorder="1" applyProtection="1"/>
    <xf numFmtId="0" fontId="5" fillId="4" borderId="1" xfId="203" applyFill="1" applyBorder="1"/>
    <xf numFmtId="0" fontId="17" fillId="4" borderId="1" xfId="203" applyFont="1" applyFill="1" applyBorder="1" applyProtection="1"/>
    <xf numFmtId="0" fontId="5" fillId="4" borderId="1" xfId="203" applyFill="1" applyBorder="1" applyAlignment="1" applyProtection="1"/>
    <xf numFmtId="0" fontId="17" fillId="6" borderId="1" xfId="203" applyFont="1" applyFill="1" applyBorder="1" applyAlignment="1" applyProtection="1"/>
    <xf numFmtId="0" fontId="5" fillId="12" borderId="1" xfId="203" applyFill="1" applyBorder="1"/>
    <xf numFmtId="0" fontId="0" fillId="0" borderId="0" xfId="0"/>
    <xf numFmtId="0" fontId="5" fillId="3" borderId="0" xfId="181" applyFont="1" applyFill="1" applyBorder="1"/>
    <xf numFmtId="0" fontId="18" fillId="3" borderId="1" xfId="88" applyFont="1" applyFill="1" applyBorder="1"/>
    <xf numFmtId="0" fontId="5" fillId="6" borderId="1" xfId="181" applyFill="1" applyBorder="1"/>
    <xf numFmtId="0" fontId="5" fillId="6" borderId="1" xfId="181" applyFont="1" applyFill="1" applyBorder="1"/>
    <xf numFmtId="0" fontId="5" fillId="4" borderId="1" xfId="181" applyFont="1" applyFill="1" applyBorder="1"/>
    <xf numFmtId="0" fontId="5" fillId="6" borderId="1" xfId="88" applyFill="1" applyBorder="1"/>
    <xf numFmtId="0" fontId="5" fillId="7" borderId="1" xfId="181" applyFill="1" applyBorder="1"/>
    <xf numFmtId="0" fontId="5" fillId="13" borderId="1" xfId="181" applyFill="1" applyBorder="1"/>
    <xf numFmtId="0" fontId="5" fillId="13" borderId="1" xfId="181" applyFont="1" applyFill="1" applyBorder="1"/>
    <xf numFmtId="0" fontId="23" fillId="3" borderId="1" xfId="88" applyFont="1" applyFill="1" applyBorder="1"/>
    <xf numFmtId="0" fontId="23" fillId="3" borderId="9" xfId="88" applyFont="1" applyFill="1" applyBorder="1"/>
    <xf numFmtId="0" fontId="5" fillId="4" borderId="9" xfId="181" applyFill="1" applyBorder="1"/>
    <xf numFmtId="0" fontId="5" fillId="4" borderId="9" xfId="181" applyFont="1" applyFill="1" applyBorder="1"/>
    <xf numFmtId="0" fontId="5" fillId="5" borderId="9" xfId="181" applyFill="1" applyBorder="1"/>
    <xf numFmtId="0" fontId="5" fillId="5" borderId="1" xfId="181" applyFill="1" applyBorder="1"/>
    <xf numFmtId="0" fontId="0" fillId="0" borderId="0" xfId="0" applyNumberFormat="1"/>
    <xf numFmtId="0" fontId="21" fillId="3" borderId="0" xfId="0" applyFont="1" applyFill="1" applyBorder="1" applyAlignment="1" applyProtection="1"/>
    <xf numFmtId="0" fontId="21" fillId="0" borderId="0" xfId="0" applyFont="1" applyAlignment="1">
      <alignment horizontal="left" wrapText="1" indent="1"/>
    </xf>
    <xf numFmtId="10" fontId="24" fillId="0" borderId="20" xfId="2" applyNumberFormat="1" applyFont="1" applyBorder="1" applyAlignment="1">
      <alignment horizontal="right" vertical="center" indent="2"/>
    </xf>
    <xf numFmtId="10" fontId="24" fillId="0" borderId="21" xfId="2" applyNumberFormat="1" applyFont="1" applyBorder="1" applyAlignment="1">
      <alignment horizontal="right" vertical="center" indent="2"/>
    </xf>
    <xf numFmtId="10" fontId="24" fillId="0" borderId="22" xfId="2" applyNumberFormat="1" applyFont="1" applyBorder="1" applyAlignment="1">
      <alignment horizontal="right" vertical="center" indent="2"/>
    </xf>
    <xf numFmtId="10" fontId="24" fillId="0" borderId="21" xfId="205" applyNumberFormat="1" applyFont="1" applyBorder="1" applyAlignment="1">
      <alignment horizontal="right" vertical="center" indent="2"/>
    </xf>
    <xf numFmtId="10" fontId="24" fillId="0" borderId="6" xfId="1" applyNumberFormat="1" applyFont="1" applyBorder="1" applyAlignment="1">
      <alignment horizontal="right" vertical="center" indent="2"/>
    </xf>
    <xf numFmtId="0" fontId="24" fillId="0" borderId="4" xfId="205" applyFont="1" applyBorder="1" applyAlignment="1">
      <alignment horizontal="left" vertical="center" wrapText="1" indent="1"/>
    </xf>
    <xf numFmtId="0" fontId="24" fillId="0" borderId="13" xfId="205" applyFont="1" applyBorder="1" applyAlignment="1">
      <alignment horizontal="left" vertical="center" indent="1"/>
    </xf>
    <xf numFmtId="0" fontId="24" fillId="0" borderId="17" xfId="205" applyFont="1" applyBorder="1" applyAlignment="1">
      <alignment horizontal="left" vertical="center" indent="1"/>
    </xf>
    <xf numFmtId="0" fontId="24" fillId="0" borderId="16" xfId="205" applyFont="1" applyBorder="1" applyAlignment="1">
      <alignment horizontal="left" vertical="center" indent="1"/>
    </xf>
    <xf numFmtId="0" fontId="24" fillId="0" borderId="16" xfId="205" applyFont="1" applyBorder="1" applyAlignment="1">
      <alignment horizontal="left" vertical="center" wrapText="1" indent="1"/>
    </xf>
    <xf numFmtId="0" fontId="24" fillId="0" borderId="17" xfId="205" applyFont="1" applyBorder="1" applyAlignment="1">
      <alignment horizontal="left" vertical="center" wrapText="1" indent="1"/>
    </xf>
    <xf numFmtId="0" fontId="19" fillId="0" borderId="3" xfId="27" applyFont="1" applyBorder="1"/>
    <xf numFmtId="9" fontId="24" fillId="0" borderId="0" xfId="1" applyNumberFormat="1" applyFont="1" applyFill="1" applyBorder="1" applyAlignment="1">
      <alignment horizontal="right" vertical="center" indent="2"/>
    </xf>
    <xf numFmtId="166" fontId="24" fillId="0" borderId="5" xfId="1" applyNumberFormat="1" applyFont="1" applyBorder="1" applyAlignment="1">
      <alignment horizontal="right" vertical="center" indent="2"/>
    </xf>
    <xf numFmtId="166" fontId="24" fillId="0" borderId="2" xfId="2" applyNumberFormat="1" applyFont="1" applyBorder="1" applyAlignment="1">
      <alignment horizontal="right" vertical="center" indent="2"/>
    </xf>
    <xf numFmtId="166" fontId="24" fillId="0" borderId="1" xfId="2" applyNumberFormat="1" applyFont="1" applyBorder="1" applyAlignment="1">
      <alignment horizontal="right" vertical="center" indent="2"/>
    </xf>
    <xf numFmtId="166" fontId="24" fillId="0" borderId="19" xfId="2" applyNumberFormat="1" applyFont="1" applyBorder="1" applyAlignment="1">
      <alignment horizontal="right" vertical="center" indent="2"/>
    </xf>
    <xf numFmtId="166" fontId="24" fillId="0" borderId="1" xfId="205" applyNumberFormat="1" applyFont="1" applyBorder="1" applyAlignment="1">
      <alignment horizontal="right" vertical="center" indent="2"/>
    </xf>
    <xf numFmtId="166" fontId="24" fillId="0" borderId="0" xfId="205" applyNumberFormat="1" applyFont="1" applyBorder="1" applyAlignment="1">
      <alignment horizontal="right" vertical="center" indent="2"/>
    </xf>
    <xf numFmtId="10" fontId="24" fillId="0" borderId="0" xfId="205" applyNumberFormat="1" applyFont="1" applyBorder="1" applyAlignment="1">
      <alignment horizontal="right" vertical="center" indent="2"/>
    </xf>
    <xf numFmtId="0" fontId="24" fillId="0" borderId="16" xfId="28" applyFont="1" applyFill="1" applyBorder="1" applyAlignment="1">
      <alignment horizontal="left" vertical="center" indent="1"/>
    </xf>
    <xf numFmtId="166" fontId="24" fillId="0" borderId="20" xfId="2" applyNumberFormat="1" applyFont="1" applyFill="1" applyBorder="1" applyAlignment="1">
      <alignment horizontal="right" vertical="center" indent="2"/>
    </xf>
    <xf numFmtId="0" fontId="24" fillId="0" borderId="17" xfId="28" applyFont="1" applyFill="1" applyBorder="1" applyAlignment="1">
      <alignment horizontal="left" vertical="center" indent="1"/>
    </xf>
    <xf numFmtId="166" fontId="24" fillId="0" borderId="21" xfId="2" applyNumberFormat="1" applyFont="1" applyFill="1" applyBorder="1" applyAlignment="1">
      <alignment horizontal="right" vertical="center" indent="2"/>
    </xf>
    <xf numFmtId="166" fontId="24" fillId="0" borderId="19" xfId="1" applyNumberFormat="1" applyFont="1" applyBorder="1" applyAlignment="1">
      <alignment horizontal="right" vertical="center" indent="2"/>
    </xf>
    <xf numFmtId="10" fontId="24" fillId="0" borderId="20" xfId="1" applyNumberFormat="1" applyFont="1" applyBorder="1" applyAlignment="1">
      <alignment horizontal="right" vertical="center" indent="2"/>
    </xf>
    <xf numFmtId="0" fontId="24" fillId="0" borderId="16" xfId="27" applyFont="1" applyBorder="1" applyAlignment="1">
      <alignment horizontal="left" vertical="center" wrapText="1" indent="1"/>
    </xf>
    <xf numFmtId="0" fontId="25" fillId="3" borderId="20" xfId="0" applyFont="1" applyFill="1" applyBorder="1" applyAlignment="1">
      <alignment horizontal="center" vertical="center" wrapText="1"/>
    </xf>
    <xf numFmtId="0" fontId="24" fillId="0" borderId="17" xfId="27" applyFont="1" applyFill="1" applyBorder="1" applyAlignment="1">
      <alignment horizontal="left" vertical="center" indent="1"/>
    </xf>
    <xf numFmtId="0" fontId="24" fillId="0" borderId="17" xfId="28" applyFont="1" applyFill="1" applyBorder="1" applyAlignment="1">
      <alignment horizontal="left" vertical="center" wrapText="1" indent="1"/>
    </xf>
    <xf numFmtId="166" fontId="24" fillId="0" borderId="21" xfId="1" applyNumberFormat="1" applyFont="1" applyFill="1" applyBorder="1" applyAlignment="1">
      <alignment horizontal="right" vertical="center" indent="2"/>
    </xf>
    <xf numFmtId="0" fontId="19" fillId="0" borderId="18" xfId="27" applyFont="1" applyFill="1" applyBorder="1" applyAlignment="1">
      <alignment horizontal="left" vertical="center" wrapText="1" indent="1"/>
    </xf>
    <xf numFmtId="0" fontId="19" fillId="0" borderId="18" xfId="27" applyFont="1" applyFill="1" applyBorder="1" applyAlignment="1">
      <alignment horizontal="left" vertical="center" indent="1"/>
    </xf>
    <xf numFmtId="166" fontId="19" fillId="0" borderId="15" xfId="1" applyNumberFormat="1" applyFont="1" applyFill="1" applyBorder="1" applyAlignment="1">
      <alignment horizontal="right" vertical="center" indent="2"/>
    </xf>
    <xf numFmtId="0" fontId="19" fillId="0" borderId="18" xfId="205" applyFont="1" applyBorder="1" applyAlignment="1">
      <alignment horizontal="left" vertical="center" indent="1"/>
    </xf>
    <xf numFmtId="166" fontId="19" fillId="0" borderId="14" xfId="205" applyNumberFormat="1" applyFont="1" applyBorder="1" applyAlignment="1">
      <alignment horizontal="right" vertical="center" indent="2"/>
    </xf>
    <xf numFmtId="10" fontId="19" fillId="0" borderId="15" xfId="2" applyNumberFormat="1" applyFont="1" applyBorder="1" applyAlignment="1">
      <alignment horizontal="right" vertical="center" indent="2"/>
    </xf>
    <xf numFmtId="0" fontId="19" fillId="0" borderId="18" xfId="205" applyFont="1" applyBorder="1" applyAlignment="1">
      <alignment horizontal="left" vertical="center" wrapText="1" indent="1"/>
    </xf>
    <xf numFmtId="166" fontId="19" fillId="0" borderId="14" xfId="2" applyNumberFormat="1" applyFont="1" applyBorder="1" applyAlignment="1">
      <alignment horizontal="right" vertical="center" indent="2"/>
    </xf>
    <xf numFmtId="0" fontId="19" fillId="0" borderId="18" xfId="28" applyFont="1" applyFill="1" applyBorder="1" applyAlignment="1">
      <alignment horizontal="left" vertical="center" indent="1"/>
    </xf>
    <xf numFmtId="166" fontId="19" fillId="0" borderId="15" xfId="2" applyNumberFormat="1" applyFont="1" applyBorder="1" applyAlignment="1">
      <alignment horizontal="right" vertical="center" indent="2"/>
    </xf>
    <xf numFmtId="0" fontId="24" fillId="0" borderId="16" xfId="27" applyFont="1" applyBorder="1" applyAlignment="1">
      <alignment horizontal="center" vertical="center" wrapText="1"/>
    </xf>
    <xf numFmtId="0" fontId="24" fillId="0" borderId="18" xfId="205" applyFont="1" applyFill="1" applyBorder="1" applyAlignment="1">
      <alignment horizontal="left" vertical="center" indent="1"/>
    </xf>
    <xf numFmtId="9" fontId="24" fillId="0" borderId="15" xfId="1" applyNumberFormat="1" applyFont="1" applyFill="1" applyBorder="1" applyAlignment="1">
      <alignment horizontal="right" vertical="center" indent="2"/>
    </xf>
    <xf numFmtId="0" fontId="3" fillId="7" borderId="1" xfId="181" applyFont="1" applyFill="1" applyBorder="1"/>
    <xf numFmtId="10" fontId="19" fillId="0" borderId="14" xfId="205" applyNumberFormat="1" applyFont="1" applyBorder="1" applyAlignment="1">
      <alignment horizontal="right" vertical="center" indent="2"/>
    </xf>
    <xf numFmtId="167" fontId="21" fillId="0" borderId="0" xfId="27" applyNumberFormat="1" applyFont="1"/>
    <xf numFmtId="166" fontId="19" fillId="0" borderId="15" xfId="1" applyNumberFormat="1" applyFont="1" applyFill="1" applyBorder="1" applyAlignment="1">
      <alignment horizontal="right" vertical="center" wrapText="1" indent="2"/>
    </xf>
    <xf numFmtId="0" fontId="17" fillId="12" borderId="1" xfId="203" applyFont="1" applyFill="1" applyBorder="1" applyProtection="1"/>
    <xf numFmtId="0" fontId="1" fillId="12" borderId="1" xfId="181" applyFont="1" applyFill="1" applyBorder="1"/>
    <xf numFmtId="0" fontId="17" fillId="15" borderId="1" xfId="15" applyFill="1" applyBorder="1"/>
    <xf numFmtId="1" fontId="9" fillId="0" borderId="1" xfId="27" applyNumberFormat="1" applyFont="1" applyBorder="1" applyAlignment="1" applyProtection="1">
      <alignment horizontal="center" vertical="center"/>
    </xf>
    <xf numFmtId="0" fontId="22" fillId="0" borderId="1" xfId="0" applyFont="1" applyFill="1" applyBorder="1" applyAlignment="1" applyProtection="1">
      <alignment horizontal="left" vertical="center" wrapText="1" indent="1"/>
    </xf>
    <xf numFmtId="1" fontId="9" fillId="0" borderId="2" xfId="27" applyNumberFormat="1" applyFont="1" applyBorder="1" applyAlignment="1" applyProtection="1">
      <alignment horizontal="center" vertical="center"/>
    </xf>
    <xf numFmtId="1" fontId="6" fillId="0" borderId="1" xfId="27" applyNumberFormat="1" applyFont="1" applyFill="1" applyBorder="1" applyAlignment="1" applyProtection="1">
      <alignment horizontal="center" vertical="center"/>
    </xf>
    <xf numFmtId="0" fontId="21" fillId="3" borderId="0" xfId="0" applyFont="1" applyFill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left"/>
    </xf>
    <xf numFmtId="14" fontId="21" fillId="0" borderId="0" xfId="0" applyNumberFormat="1" applyFont="1" applyFill="1" applyBorder="1" applyAlignment="1" applyProtection="1">
      <alignment horizontal="left"/>
    </xf>
    <xf numFmtId="49" fontId="21" fillId="0" borderId="0" xfId="0" applyNumberFormat="1" applyFont="1" applyFill="1" applyBorder="1" applyAlignment="1" applyProtection="1"/>
    <xf numFmtId="0" fontId="32" fillId="0" borderId="0" xfId="0" applyFont="1" applyAlignment="1">
      <alignment horizontal="left"/>
    </xf>
    <xf numFmtId="0" fontId="1" fillId="13" borderId="1" xfId="181" applyFont="1" applyFill="1" applyBorder="1"/>
    <xf numFmtId="0" fontId="34" fillId="13" borderId="0" xfId="0" applyFont="1" applyFill="1"/>
    <xf numFmtId="0" fontId="5" fillId="7" borderId="1" xfId="181" applyFont="1" applyFill="1" applyBorder="1"/>
    <xf numFmtId="0" fontId="1" fillId="7" borderId="1" xfId="181" applyFont="1" applyFill="1" applyBorder="1"/>
    <xf numFmtId="0" fontId="1" fillId="0" borderId="1" xfId="181" applyFont="1" applyBorder="1"/>
    <xf numFmtId="1" fontId="9" fillId="2" borderId="1" xfId="27" applyNumberFormat="1" applyFont="1" applyFill="1" applyBorder="1" applyAlignment="1" applyProtection="1">
      <alignment horizontal="center" vertical="center"/>
    </xf>
    <xf numFmtId="0" fontId="18" fillId="2" borderId="1" xfId="27" applyFont="1" applyFill="1" applyBorder="1" applyAlignment="1" applyProtection="1">
      <alignment horizontal="left" vertical="center"/>
    </xf>
    <xf numFmtId="0" fontId="24" fillId="2" borderId="2" xfId="0" applyFont="1" applyFill="1" applyBorder="1" applyAlignment="1" applyProtection="1">
      <alignment horizontal="left" vertical="center" wrapText="1"/>
    </xf>
    <xf numFmtId="1" fontId="18" fillId="2" borderId="1" xfId="27" applyNumberFormat="1" applyFont="1" applyFill="1" applyBorder="1" applyAlignment="1" applyProtection="1">
      <alignment horizontal="center" vertical="center"/>
    </xf>
    <xf numFmtId="0" fontId="18" fillId="0" borderId="0" xfId="27" applyFont="1" applyAlignment="1">
      <alignment vertical="center"/>
    </xf>
    <xf numFmtId="14" fontId="33" fillId="0" borderId="0" xfId="0" applyNumberFormat="1" applyFont="1"/>
    <xf numFmtId="168" fontId="0" fillId="0" borderId="0" xfId="2" applyNumberFormat="1" applyFont="1" applyAlignment="1">
      <alignment horizontal="center"/>
    </xf>
    <xf numFmtId="168" fontId="21" fillId="3" borderId="0" xfId="0" applyNumberFormat="1" applyFont="1" applyFill="1" applyBorder="1" applyAlignment="1" applyProtection="1">
      <alignment horizontal="center"/>
    </xf>
    <xf numFmtId="168" fontId="21" fillId="0" borderId="0" xfId="0" applyNumberFormat="1" applyFont="1" applyFill="1" applyBorder="1" applyAlignment="1" applyProtection="1">
      <alignment horizontal="center"/>
    </xf>
    <xf numFmtId="0" fontId="0" fillId="0" borderId="0" xfId="0" applyFill="1"/>
    <xf numFmtId="9" fontId="0" fillId="0" borderId="0" xfId="2" applyFont="1" applyFill="1" applyAlignment="1">
      <alignment horizontal="right"/>
    </xf>
    <xf numFmtId="9" fontId="0" fillId="0" borderId="0" xfId="2" applyFont="1" applyAlignment="1">
      <alignment horizontal="right"/>
    </xf>
    <xf numFmtId="0" fontId="21" fillId="0" borderId="3" xfId="0" applyFont="1" applyFill="1" applyBorder="1" applyAlignment="1" applyProtection="1">
      <alignment horizontal="left"/>
    </xf>
    <xf numFmtId="14" fontId="21" fillId="0" borderId="3" xfId="0" applyNumberFormat="1" applyFont="1" applyFill="1" applyBorder="1" applyAlignment="1" applyProtection="1">
      <alignment horizontal="left"/>
    </xf>
    <xf numFmtId="0" fontId="37" fillId="0" borderId="0" xfId="0" applyFont="1"/>
    <xf numFmtId="0" fontId="17" fillId="0" borderId="0" xfId="15" applyFill="1" applyAlignment="1">
      <alignment wrapText="1"/>
    </xf>
    <xf numFmtId="0" fontId="17" fillId="9" borderId="0" xfId="15" applyFill="1" applyAlignment="1">
      <alignment wrapText="1"/>
    </xf>
    <xf numFmtId="0" fontId="28" fillId="0" borderId="0" xfId="15" applyFont="1" applyFill="1" applyAlignment="1">
      <alignment wrapText="1"/>
    </xf>
    <xf numFmtId="0" fontId="17" fillId="9" borderId="0" xfId="15" applyFont="1" applyFill="1" applyAlignment="1">
      <alignment wrapText="1"/>
    </xf>
    <xf numFmtId="0" fontId="23" fillId="14" borderId="1" xfId="15" applyFont="1" applyFill="1" applyBorder="1" applyAlignment="1" applyProtection="1">
      <alignment horizontal="center" vertical="center" wrapText="1"/>
      <protection locked="0"/>
    </xf>
    <xf numFmtId="0" fontId="17" fillId="9" borderId="0" xfId="15" applyFont="1" applyFill="1" applyAlignment="1">
      <alignment vertical="center" wrapText="1"/>
    </xf>
    <xf numFmtId="0" fontId="17" fillId="9" borderId="0" xfId="15" applyFill="1" applyAlignment="1">
      <alignment vertical="center" wrapText="1"/>
    </xf>
    <xf numFmtId="0" fontId="17" fillId="0" borderId="0" xfId="15" applyFill="1" applyAlignment="1">
      <alignment vertical="top" wrapText="1"/>
    </xf>
    <xf numFmtId="0" fontId="17" fillId="9" borderId="0" xfId="15" applyFill="1" applyAlignment="1">
      <alignment vertical="top" wrapText="1"/>
    </xf>
    <xf numFmtId="0" fontId="17" fillId="0" borderId="0" xfId="15" applyAlignment="1">
      <alignment wrapText="1"/>
    </xf>
    <xf numFmtId="0" fontId="17" fillId="0" borderId="0" xfId="15" applyFont="1" applyFill="1" applyAlignment="1">
      <alignment horizontal="left" wrapText="1"/>
    </xf>
    <xf numFmtId="0" fontId="23" fillId="0" borderId="0" xfId="15" applyFont="1" applyFill="1" applyAlignment="1">
      <alignment wrapText="1"/>
    </xf>
    <xf numFmtId="0" fontId="23" fillId="0" borderId="0" xfId="15" applyFont="1" applyFill="1" applyBorder="1" applyAlignment="1">
      <alignment wrapText="1"/>
    </xf>
    <xf numFmtId="0" fontId="23" fillId="0" borderId="0" xfId="15" applyFont="1" applyAlignment="1">
      <alignment wrapText="1"/>
    </xf>
    <xf numFmtId="1" fontId="23" fillId="14" borderId="1" xfId="15" applyNumberFormat="1" applyFont="1" applyFill="1" applyBorder="1" applyAlignment="1" applyProtection="1">
      <alignment horizontal="center" vertical="center" wrapText="1"/>
      <protection locked="0"/>
    </xf>
    <xf numFmtId="1" fontId="23" fillId="14" borderId="2" xfId="15" applyNumberFormat="1" applyFont="1" applyFill="1" applyBorder="1" applyAlignment="1" applyProtection="1">
      <alignment horizontal="center" vertical="center" wrapText="1"/>
      <protection locked="0"/>
    </xf>
    <xf numFmtId="1" fontId="23" fillId="3" borderId="2" xfId="15" applyNumberFormat="1" applyFont="1" applyFill="1" applyBorder="1" applyAlignment="1" applyProtection="1">
      <alignment horizontal="center" vertical="center" wrapText="1"/>
    </xf>
    <xf numFmtId="0" fontId="17" fillId="0" borderId="0" xfId="15" applyFill="1" applyBorder="1" applyAlignment="1">
      <alignment wrapText="1"/>
    </xf>
    <xf numFmtId="3" fontId="23" fillId="0" borderId="0" xfId="15" applyNumberFormat="1" applyFont="1" applyFill="1" applyBorder="1" applyAlignment="1">
      <alignment horizontal="center" wrapText="1"/>
    </xf>
    <xf numFmtId="1" fontId="23" fillId="0" borderId="0" xfId="15" applyNumberFormat="1" applyFont="1" applyFill="1" applyBorder="1" applyAlignment="1" applyProtection="1">
      <alignment horizontal="center" vertical="center" wrapText="1"/>
    </xf>
    <xf numFmtId="1" fontId="23" fillId="3" borderId="0" xfId="15" applyNumberFormat="1" applyFont="1" applyFill="1" applyBorder="1" applyAlignment="1" applyProtection="1">
      <alignment horizontal="center" vertical="center" wrapText="1"/>
    </xf>
    <xf numFmtId="9" fontId="23" fillId="0" borderId="0" xfId="15" applyNumberFormat="1" applyFont="1" applyFill="1" applyBorder="1" applyAlignment="1" applyProtection="1">
      <alignment horizontal="center" vertical="center" wrapText="1"/>
    </xf>
    <xf numFmtId="9" fontId="23" fillId="0" borderId="0" xfId="2" applyNumberFormat="1" applyFont="1" applyBorder="1" applyAlignment="1" applyProtection="1">
      <alignment horizontal="center" vertical="center" wrapText="1"/>
    </xf>
    <xf numFmtId="9" fontId="17" fillId="3" borderId="0" xfId="2" applyFont="1" applyFill="1" applyBorder="1" applyAlignment="1" applyProtection="1">
      <alignment horizontal="center" wrapText="1"/>
    </xf>
    <xf numFmtId="0" fontId="17" fillId="0" borderId="0" xfId="15" applyFill="1" applyAlignment="1"/>
    <xf numFmtId="49" fontId="0" fillId="0" borderId="0" xfId="0" applyNumberFormat="1" applyAlignment="1">
      <alignment horizontal="left" indent="1"/>
    </xf>
    <xf numFmtId="0" fontId="28" fillId="0" borderId="0" xfId="15" applyFont="1" applyFill="1" applyAlignment="1">
      <alignment horizontal="left" wrapText="1" indent="1"/>
    </xf>
    <xf numFmtId="0" fontId="17" fillId="0" borderId="0" xfId="15" applyFont="1" applyFill="1" applyAlignment="1">
      <alignment horizontal="left" wrapText="1" indent="1"/>
    </xf>
    <xf numFmtId="0" fontId="17" fillId="0" borderId="0" xfId="15" applyFont="1" applyFill="1" applyAlignment="1">
      <alignment horizontal="left" vertical="center" wrapText="1" indent="1"/>
    </xf>
    <xf numFmtId="0" fontId="23" fillId="0" borderId="0" xfId="15" applyFont="1" applyFill="1" applyAlignment="1">
      <alignment horizontal="left" wrapText="1" indent="1"/>
    </xf>
    <xf numFmtId="0" fontId="23" fillId="0" borderId="0" xfId="15" applyFont="1" applyFill="1" applyBorder="1" applyAlignment="1">
      <alignment horizontal="left" wrapText="1" indent="1"/>
    </xf>
    <xf numFmtId="0" fontId="17" fillId="0" borderId="0" xfId="15" applyFont="1" applyFill="1" applyBorder="1" applyAlignment="1">
      <alignment horizontal="left" wrapText="1" indent="1"/>
    </xf>
    <xf numFmtId="0" fontId="17" fillId="0" borderId="0" xfId="15" applyFill="1" applyAlignment="1">
      <alignment horizontal="left" wrapText="1" indent="1"/>
    </xf>
    <xf numFmtId="0" fontId="23" fillId="0" borderId="0" xfId="15" applyFont="1" applyFill="1" applyAlignment="1" applyProtection="1">
      <alignment horizontal="left" wrapText="1" indent="1"/>
    </xf>
    <xf numFmtId="0" fontId="28" fillId="0" borderId="0" xfId="15" applyFont="1" applyFill="1" applyAlignment="1">
      <alignment horizontal="left" wrapText="1"/>
    </xf>
    <xf numFmtId="3" fontId="17" fillId="0" borderId="0" xfId="15" applyNumberFormat="1" applyFill="1" applyBorder="1" applyAlignment="1" applyProtection="1">
      <alignment vertical="center" wrapText="1"/>
    </xf>
    <xf numFmtId="0" fontId="23" fillId="0" borderId="0" xfId="15" applyFont="1" applyFill="1" applyBorder="1" applyAlignment="1" applyProtection="1">
      <alignment horizontal="center" vertical="center" wrapText="1"/>
    </xf>
    <xf numFmtId="0" fontId="23" fillId="9" borderId="0" xfId="15" applyFont="1" applyFill="1" applyAlignment="1">
      <alignment wrapText="1"/>
    </xf>
    <xf numFmtId="0" fontId="17" fillId="0" borderId="0" xfId="15" applyFill="1" applyAlignment="1" applyProtection="1">
      <alignment vertical="center" wrapText="1"/>
    </xf>
    <xf numFmtId="0" fontId="17" fillId="0" borderId="0" xfId="15" applyAlignment="1">
      <alignment vertical="center" wrapText="1"/>
    </xf>
    <xf numFmtId="0" fontId="23" fillId="0" borderId="0" xfId="15" applyFont="1" applyAlignment="1">
      <alignment vertical="center" wrapText="1"/>
    </xf>
    <xf numFmtId="0" fontId="17" fillId="0" borderId="0" xfId="15" applyAlignment="1">
      <alignment horizontal="left" vertical="center" wrapText="1"/>
    </xf>
    <xf numFmtId="0" fontId="23" fillId="3" borderId="1" xfId="15" applyFont="1" applyFill="1" applyBorder="1" applyAlignment="1" applyProtection="1">
      <alignment horizontal="center" vertical="center" wrapText="1"/>
    </xf>
    <xf numFmtId="0" fontId="23" fillId="0" borderId="0" xfId="15" applyFont="1" applyFill="1" applyBorder="1" applyAlignment="1" applyProtection="1">
      <alignment horizontal="left" vertical="center" wrapText="1" indent="1"/>
    </xf>
    <xf numFmtId="0" fontId="17" fillId="0" borderId="0" xfId="15" applyFill="1" applyBorder="1" applyAlignment="1" applyProtection="1">
      <alignment horizontal="left" vertical="center" wrapText="1" indent="1"/>
    </xf>
    <xf numFmtId="0" fontId="23" fillId="0" borderId="0" xfId="15" applyFont="1" applyFill="1" applyAlignment="1" applyProtection="1">
      <alignment horizontal="left" vertical="center" wrapText="1" indent="1"/>
    </xf>
    <xf numFmtId="0" fontId="17" fillId="0" borderId="0" xfId="15" applyFill="1" applyAlignment="1" applyProtection="1">
      <alignment horizontal="left" vertical="center" wrapText="1" indent="1"/>
    </xf>
    <xf numFmtId="9" fontId="23" fillId="3" borderId="1" xfId="2" applyFont="1" applyFill="1" applyBorder="1" applyAlignment="1" applyProtection="1">
      <alignment horizontal="center" vertical="center" wrapText="1"/>
    </xf>
    <xf numFmtId="9" fontId="23" fillId="3" borderId="1" xfId="15" applyNumberFormat="1" applyFont="1" applyFill="1" applyBorder="1" applyAlignment="1" applyProtection="1">
      <alignment horizontal="center" vertical="center" wrapText="1"/>
    </xf>
    <xf numFmtId="9" fontId="23" fillId="14" borderId="9" xfId="2" applyFont="1" applyFill="1" applyBorder="1" applyAlignment="1" applyProtection="1">
      <alignment horizontal="center" vertical="center" wrapText="1"/>
      <protection locked="0"/>
    </xf>
    <xf numFmtId="9" fontId="23" fillId="3" borderId="9" xfId="15" applyNumberFormat="1" applyFont="1" applyFill="1" applyBorder="1" applyAlignment="1" applyProtection="1">
      <alignment horizontal="center" vertical="center" wrapText="1"/>
    </xf>
    <xf numFmtId="9" fontId="23" fillId="14" borderId="9" xfId="15" applyNumberFormat="1" applyFont="1" applyFill="1" applyBorder="1" applyAlignment="1" applyProtection="1">
      <alignment horizontal="center" vertical="center" wrapText="1"/>
      <protection locked="0"/>
    </xf>
    <xf numFmtId="3" fontId="17" fillId="3" borderId="10" xfId="15" applyNumberFormat="1" applyFill="1" applyBorder="1" applyAlignment="1" applyProtection="1">
      <alignment vertical="center" wrapText="1"/>
    </xf>
    <xf numFmtId="0" fontId="27" fillId="0" borderId="0" xfId="15" applyFont="1" applyFill="1" applyAlignment="1">
      <alignment wrapText="1"/>
    </xf>
    <xf numFmtId="0" fontId="27" fillId="0" borderId="0" xfId="15" applyFont="1" applyFill="1" applyAlignment="1">
      <alignment horizontal="left" wrapText="1"/>
    </xf>
    <xf numFmtId="0" fontId="38" fillId="0" borderId="0" xfId="15" applyFont="1" applyFill="1" applyAlignment="1">
      <alignment wrapText="1"/>
    </xf>
    <xf numFmtId="0" fontId="38" fillId="0" borderId="0" xfId="15" applyFont="1" applyAlignment="1">
      <alignment wrapText="1"/>
    </xf>
    <xf numFmtId="0" fontId="17" fillId="0" borderId="0" xfId="15" applyFont="1" applyFill="1" applyAlignment="1" applyProtection="1">
      <alignment vertical="center" wrapText="1"/>
    </xf>
    <xf numFmtId="0" fontId="23" fillId="0" borderId="0" xfId="15" applyFont="1" applyFill="1" applyBorder="1" applyAlignment="1" applyProtection="1">
      <alignment horizontal="center"/>
    </xf>
    <xf numFmtId="0" fontId="23" fillId="0" borderId="3" xfId="15" applyFont="1" applyFill="1" applyBorder="1" applyAlignment="1" applyProtection="1">
      <alignment horizontal="center"/>
    </xf>
    <xf numFmtId="0" fontId="23" fillId="0" borderId="0" xfId="15" applyFont="1" applyFill="1" applyAlignment="1" applyProtection="1">
      <alignment horizontal="center"/>
    </xf>
    <xf numFmtId="0" fontId="23" fillId="0" borderId="0" xfId="15" applyFont="1" applyFill="1" applyAlignment="1" applyProtection="1">
      <alignment horizontal="center" wrapText="1"/>
    </xf>
    <xf numFmtId="0" fontId="22" fillId="0" borderId="0" xfId="0" applyFont="1" applyBorder="1" applyAlignment="1">
      <alignment horizontal="center"/>
    </xf>
    <xf numFmtId="0" fontId="17" fillId="0" borderId="0" xfId="15" applyFill="1" applyAlignment="1" applyProtection="1">
      <alignment wrapText="1"/>
    </xf>
    <xf numFmtId="9" fontId="23" fillId="3" borderId="0" xfId="2" applyFont="1" applyFill="1" applyBorder="1" applyAlignment="1" applyProtection="1">
      <alignment horizontal="center" vertical="center" wrapText="1"/>
    </xf>
    <xf numFmtId="1" fontId="23" fillId="3" borderId="9" xfId="15" applyNumberFormat="1" applyFont="1" applyFill="1" applyBorder="1" applyAlignment="1" applyProtection="1">
      <alignment horizontal="center" vertical="center" wrapText="1"/>
    </xf>
    <xf numFmtId="1" fontId="23" fillId="3" borderId="1" xfId="15" applyNumberFormat="1" applyFont="1" applyFill="1" applyBorder="1" applyAlignment="1" applyProtection="1">
      <alignment horizontal="center" vertical="center" wrapText="1"/>
    </xf>
    <xf numFmtId="1" fontId="23" fillId="3" borderId="8" xfId="15" applyNumberFormat="1" applyFont="1" applyFill="1" applyBorder="1" applyAlignment="1" applyProtection="1">
      <alignment horizontal="right" vertical="center" wrapText="1" indent="9"/>
    </xf>
    <xf numFmtId="0" fontId="17" fillId="0" borderId="0" xfId="15" applyFont="1" applyFill="1" applyAlignment="1" applyProtection="1">
      <alignment horizontal="left" vertical="center" wrapText="1" indent="1"/>
    </xf>
    <xf numFmtId="0" fontId="28" fillId="0" borderId="0" xfId="15" applyFont="1" applyFill="1" applyAlignment="1">
      <alignment horizontal="left" vertical="center" wrapText="1"/>
    </xf>
    <xf numFmtId="9" fontId="0" fillId="0" borderId="0" xfId="2" applyFont="1" applyFill="1" applyBorder="1" applyAlignment="1">
      <alignment horizontal="right"/>
    </xf>
    <xf numFmtId="0" fontId="0" fillId="0" borderId="0" xfId="0" applyFill="1" applyBorder="1"/>
    <xf numFmtId="168" fontId="0" fillId="0" borderId="0" xfId="2" applyNumberFormat="1" applyFont="1" applyBorder="1" applyAlignment="1">
      <alignment horizontal="center"/>
    </xf>
    <xf numFmtId="0" fontId="0" fillId="0" borderId="0" xfId="0" applyBorder="1"/>
    <xf numFmtId="0" fontId="19" fillId="0" borderId="0" xfId="0" applyFont="1" applyAlignment="1">
      <alignment horizontal="left" wrapText="1" indent="1"/>
    </xf>
    <xf numFmtId="0" fontId="21" fillId="0" borderId="3" xfId="0" applyFont="1" applyBorder="1"/>
    <xf numFmtId="0" fontId="21" fillId="0" borderId="7" xfId="0" applyFont="1" applyFill="1" applyBorder="1" applyAlignment="1" applyProtection="1">
      <alignment horizontal="left"/>
    </xf>
    <xf numFmtId="49" fontId="21" fillId="0" borderId="7" xfId="0" applyNumberFormat="1" applyFont="1" applyFill="1" applyBorder="1" applyAlignment="1" applyProtection="1"/>
    <xf numFmtId="0" fontId="19" fillId="0" borderId="0" xfId="0" applyFont="1" applyBorder="1" applyAlignment="1">
      <alignment horizontal="left" vertical="center" wrapText="1" indent="1"/>
    </xf>
    <xf numFmtId="0" fontId="21" fillId="0" borderId="7" xfId="0" applyFont="1" applyBorder="1"/>
    <xf numFmtId="0" fontId="17" fillId="9" borderId="0" xfId="15" applyFill="1" applyBorder="1" applyAlignment="1">
      <alignment wrapText="1"/>
    </xf>
    <xf numFmtId="9" fontId="23" fillId="3" borderId="1" xfId="2" applyNumberFormat="1" applyFont="1" applyFill="1" applyBorder="1" applyAlignment="1" applyProtection="1">
      <alignment horizontal="center" vertical="center" wrapText="1"/>
    </xf>
    <xf numFmtId="0" fontId="21" fillId="0" borderId="0" xfId="0" applyFont="1" applyBorder="1"/>
    <xf numFmtId="0" fontId="25" fillId="0" borderId="0" xfId="15" applyFont="1" applyFill="1" applyBorder="1" applyAlignment="1" applyProtection="1">
      <alignment horizontal="left" vertical="center" wrapText="1" indent="1"/>
    </xf>
    <xf numFmtId="0" fontId="29" fillId="0" borderId="0" xfId="15" applyFont="1" applyFill="1" applyAlignment="1" applyProtection="1">
      <alignment wrapText="1"/>
    </xf>
    <xf numFmtId="0" fontId="29" fillId="0" borderId="0" xfId="15" applyFont="1" applyFill="1" applyAlignment="1">
      <alignment wrapText="1"/>
    </xf>
    <xf numFmtId="0" fontId="29" fillId="0" borderId="0" xfId="15" applyFont="1" applyAlignment="1">
      <alignment wrapText="1"/>
    </xf>
    <xf numFmtId="0" fontId="25" fillId="0" borderId="0" xfId="15" applyFont="1" applyFill="1" applyBorder="1" applyAlignment="1" applyProtection="1">
      <alignment horizontal="left" vertical="top" wrapText="1" indent="1"/>
    </xf>
    <xf numFmtId="0" fontId="29" fillId="0" borderId="0" xfId="15" applyFont="1" applyFill="1" applyAlignment="1">
      <alignment vertical="center" wrapText="1"/>
    </xf>
    <xf numFmtId="0" fontId="29" fillId="0" borderId="0" xfId="15" applyFont="1" applyAlignment="1">
      <alignment vertical="center" wrapText="1"/>
    </xf>
    <xf numFmtId="0" fontId="29" fillId="0" borderId="0" xfId="15" applyFont="1" applyFill="1" applyAlignment="1">
      <alignment vertical="top" wrapText="1"/>
    </xf>
    <xf numFmtId="0" fontId="29" fillId="0" borderId="0" xfId="15" applyFont="1" applyAlignment="1">
      <alignment vertical="top" wrapText="1"/>
    </xf>
    <xf numFmtId="0" fontId="23" fillId="0" borderId="0" xfId="15" applyFont="1" applyFill="1" applyBorder="1" applyAlignment="1" applyProtection="1">
      <alignment horizontal="left" vertical="top" wrapText="1" indent="1"/>
    </xf>
    <xf numFmtId="0" fontId="23" fillId="0" borderId="0" xfId="15" applyFont="1" applyFill="1" applyAlignment="1" applyProtection="1">
      <alignment vertical="top" wrapText="1"/>
    </xf>
    <xf numFmtId="0" fontId="17" fillId="0" borderId="0" xfId="15" applyAlignment="1">
      <alignment vertical="top" wrapText="1"/>
    </xf>
    <xf numFmtId="0" fontId="40" fillId="0" borderId="0" xfId="15" applyFont="1" applyFill="1" applyBorder="1" applyAlignment="1" applyProtection="1">
      <alignment horizontal="left" vertical="center" wrapText="1"/>
    </xf>
    <xf numFmtId="0" fontId="23" fillId="0" borderId="1" xfId="15" applyFont="1" applyFill="1" applyBorder="1" applyAlignment="1" applyProtection="1">
      <alignment horizontal="center" vertical="center" wrapText="1"/>
    </xf>
    <xf numFmtId="0" fontId="23" fillId="8" borderId="1" xfId="15" applyFont="1" applyFill="1" applyBorder="1" applyAlignment="1" applyProtection="1">
      <alignment horizontal="center" vertical="center" wrapText="1"/>
    </xf>
    <xf numFmtId="0" fontId="17" fillId="0" borderId="0" xfId="15" applyFill="1" applyAlignment="1">
      <alignment vertical="center" wrapText="1"/>
    </xf>
    <xf numFmtId="9" fontId="27" fillId="0" borderId="0" xfId="15" applyNumberFormat="1" applyFont="1" applyFill="1" applyBorder="1" applyAlignment="1" applyProtection="1">
      <alignment horizontal="left" vertical="center" wrapText="1" indent="1"/>
    </xf>
    <xf numFmtId="1" fontId="27" fillId="3" borderId="0" xfId="15" applyNumberFormat="1" applyFont="1" applyFill="1" applyBorder="1" applyAlignment="1" applyProtection="1">
      <alignment horizontal="left" vertical="center" wrapText="1" indent="1"/>
    </xf>
    <xf numFmtId="0" fontId="23" fillId="0" borderId="0" xfId="15" applyFont="1" applyAlignment="1" applyProtection="1">
      <alignment horizontal="left" vertical="center" wrapText="1" indent="1"/>
    </xf>
    <xf numFmtId="0" fontId="23" fillId="3" borderId="9" xfId="15" applyFont="1" applyFill="1" applyBorder="1" applyAlignment="1" applyProtection="1">
      <alignment horizontal="center" vertical="center" wrapText="1"/>
    </xf>
    <xf numFmtId="1" fontId="23" fillId="3" borderId="1" xfId="2" applyNumberFormat="1" applyFont="1" applyFill="1" applyBorder="1" applyAlignment="1" applyProtection="1">
      <alignment horizontal="center" vertical="center" wrapText="1"/>
    </xf>
    <xf numFmtId="1" fontId="23" fillId="3" borderId="9" xfId="2" applyNumberFormat="1" applyFont="1" applyFill="1" applyBorder="1" applyAlignment="1" applyProtection="1">
      <alignment horizontal="center" vertical="center" wrapText="1"/>
    </xf>
    <xf numFmtId="1" fontId="23" fillId="0" borderId="0" xfId="15" applyNumberFormat="1" applyFont="1" applyFill="1" applyBorder="1" applyAlignment="1" applyProtection="1">
      <alignment horizontal="right" vertical="center" wrapText="1" indent="9"/>
    </xf>
    <xf numFmtId="9" fontId="23" fillId="14" borderId="1" xfId="2" applyFont="1" applyFill="1" applyBorder="1" applyAlignment="1" applyProtection="1">
      <alignment horizontal="center" vertical="center" wrapText="1"/>
      <protection locked="0"/>
    </xf>
    <xf numFmtId="9" fontId="23" fillId="14" borderId="1" xfId="15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15" applyFill="1" applyBorder="1" applyAlignment="1" applyProtection="1">
      <alignment vertical="center" wrapText="1"/>
    </xf>
    <xf numFmtId="0" fontId="0" fillId="3" borderId="1" xfId="0" applyFont="1" applyFill="1" applyBorder="1" applyAlignment="1">
      <alignment horizontal="justify" vertical="center" wrapText="1"/>
    </xf>
    <xf numFmtId="0" fontId="17" fillId="3" borderId="0" xfId="7" applyFont="1" applyFill="1" applyBorder="1" applyAlignment="1" applyProtection="1">
      <alignment horizontal="center" vertical="center" wrapText="1"/>
    </xf>
    <xf numFmtId="0" fontId="23" fillId="3" borderId="0" xfId="7" applyFont="1" applyFill="1" applyBorder="1" applyAlignment="1" applyProtection="1">
      <alignment vertical="center" wrapText="1"/>
      <protection locked="0"/>
    </xf>
    <xf numFmtId="0" fontId="17" fillId="0" borderId="0" xfId="7" applyFont="1" applyFill="1" applyBorder="1" applyAlignment="1" applyProtection="1">
      <alignment vertical="center" wrapText="1"/>
    </xf>
    <xf numFmtId="0" fontId="17" fillId="10" borderId="0" xfId="15" applyFill="1"/>
    <xf numFmtId="0" fontId="17" fillId="3" borderId="0" xfId="7" applyFont="1" applyFill="1" applyBorder="1" applyAlignment="1">
      <alignment vertical="center" wrapText="1"/>
    </xf>
    <xf numFmtId="0" fontId="21" fillId="0" borderId="7" xfId="0" applyNumberFormat="1" applyFont="1" applyBorder="1" applyAlignment="1">
      <alignment horizontal="left" indent="1"/>
    </xf>
    <xf numFmtId="0" fontId="21" fillId="3" borderId="7" xfId="0" applyFont="1" applyFill="1" applyBorder="1" applyAlignment="1" applyProtection="1"/>
    <xf numFmtId="0" fontId="1" fillId="3" borderId="0" xfId="0" applyFont="1" applyFill="1"/>
    <xf numFmtId="0" fontId="1" fillId="3" borderId="1" xfId="181" applyFont="1" applyFill="1" applyBorder="1"/>
    <xf numFmtId="0" fontId="5" fillId="3" borderId="1" xfId="203" applyFill="1" applyBorder="1"/>
    <xf numFmtId="0" fontId="1" fillId="12" borderId="1" xfId="203" applyFont="1" applyFill="1" applyBorder="1" applyAlignment="1" applyProtection="1"/>
    <xf numFmtId="0" fontId="1" fillId="6" borderId="1" xfId="181" applyFont="1" applyFill="1" applyBorder="1"/>
    <xf numFmtId="0" fontId="1" fillId="6" borderId="1" xfId="203" applyFont="1" applyFill="1" applyBorder="1" applyAlignment="1" applyProtection="1"/>
    <xf numFmtId="0" fontId="17" fillId="3" borderId="1" xfId="203" applyFont="1" applyFill="1" applyBorder="1" applyProtection="1"/>
    <xf numFmtId="0" fontId="35" fillId="3" borderId="1" xfId="0" applyFont="1" applyFill="1" applyBorder="1" applyAlignment="1">
      <alignment vertical="center"/>
    </xf>
    <xf numFmtId="0" fontId="17" fillId="3" borderId="10" xfId="203" applyFont="1" applyFill="1" applyBorder="1" applyProtection="1"/>
    <xf numFmtId="0" fontId="35" fillId="3" borderId="2" xfId="0" applyFont="1" applyFill="1" applyBorder="1" applyAlignment="1">
      <alignment vertical="center"/>
    </xf>
    <xf numFmtId="0" fontId="1" fillId="4" borderId="2" xfId="181" applyFont="1" applyFill="1" applyBorder="1"/>
    <xf numFmtId="0" fontId="1" fillId="4" borderId="1" xfId="181" applyFont="1" applyFill="1" applyBorder="1"/>
    <xf numFmtId="0" fontId="1" fillId="4" borderId="1" xfId="203" applyFont="1" applyFill="1" applyBorder="1"/>
    <xf numFmtId="0" fontId="1" fillId="4" borderId="1" xfId="203" applyFont="1" applyFill="1" applyBorder="1" applyAlignment="1" applyProtection="1"/>
    <xf numFmtId="0" fontId="22" fillId="0" borderId="1" xfId="27" applyFont="1" applyFill="1" applyBorder="1" applyAlignment="1" applyProtection="1">
      <alignment horizontal="left" vertical="center" indent="1"/>
    </xf>
    <xf numFmtId="0" fontId="0" fillId="0" borderId="0" xfId="0" applyFont="1"/>
    <xf numFmtId="0" fontId="2" fillId="4" borderId="1" xfId="181" applyFont="1" applyFill="1" applyBorder="1"/>
    <xf numFmtId="0" fontId="42" fillId="3" borderId="11" xfId="7" applyFont="1" applyFill="1" applyBorder="1" applyAlignment="1" applyProtection="1">
      <alignment horizontal="center" vertical="center" wrapText="1"/>
    </xf>
    <xf numFmtId="0" fontId="43" fillId="0" borderId="0" xfId="0" applyFont="1" applyAlignment="1">
      <alignment horizontal="left" indent="1"/>
    </xf>
    <xf numFmtId="0" fontId="9" fillId="0" borderId="1" xfId="27" applyBorder="1" applyAlignment="1">
      <alignment horizontal="center"/>
    </xf>
    <xf numFmtId="0" fontId="1" fillId="16" borderId="1" xfId="181" applyFont="1" applyFill="1" applyBorder="1"/>
    <xf numFmtId="0" fontId="1" fillId="16" borderId="1" xfId="203" applyFont="1" applyFill="1" applyBorder="1" applyAlignment="1" applyProtection="1"/>
    <xf numFmtId="0" fontId="1" fillId="16" borderId="1" xfId="203" applyFont="1" applyFill="1" applyBorder="1" applyProtection="1"/>
    <xf numFmtId="0" fontId="17" fillId="16" borderId="1" xfId="203" applyFont="1" applyFill="1" applyBorder="1" applyAlignment="1" applyProtection="1"/>
    <xf numFmtId="0" fontId="5" fillId="16" borderId="1" xfId="181" applyFill="1" applyBorder="1"/>
    <xf numFmtId="0" fontId="5" fillId="16" borderId="1" xfId="203" applyFill="1" applyBorder="1" applyAlignment="1" applyProtection="1"/>
    <xf numFmtId="0" fontId="34" fillId="7" borderId="1" xfId="0" applyFont="1" applyFill="1" applyBorder="1"/>
    <xf numFmtId="0" fontId="27" fillId="0" borderId="0" xfId="7" applyFont="1" applyFill="1" applyAlignment="1"/>
    <xf numFmtId="0" fontId="41" fillId="0" borderId="0" xfId="15" applyFont="1" applyFill="1" applyAlignment="1">
      <alignment horizontal="right"/>
    </xf>
    <xf numFmtId="0" fontId="27" fillId="0" borderId="0" xfId="7" applyFont="1" applyFill="1" applyAlignment="1"/>
    <xf numFmtId="0" fontId="17" fillId="3" borderId="11" xfId="7" applyFont="1" applyFill="1" applyBorder="1" applyAlignment="1" applyProtection="1">
      <alignment horizontal="left" vertical="center" wrapText="1"/>
    </xf>
    <xf numFmtId="0" fontId="17" fillId="3" borderId="0" xfId="7" applyFont="1" applyFill="1" applyBorder="1" applyAlignment="1" applyProtection="1">
      <alignment horizontal="left" vertical="center" wrapText="1"/>
    </xf>
    <xf numFmtId="0" fontId="23" fillId="14" borderId="1" xfId="7" applyFont="1" applyFill="1" applyBorder="1" applyAlignment="1" applyProtection="1">
      <alignment horizontal="left" vertical="center" wrapText="1" indent="1"/>
      <protection locked="0"/>
    </xf>
    <xf numFmtId="0" fontId="28" fillId="0" borderId="0" xfId="7" applyFont="1" applyFill="1" applyAlignment="1"/>
    <xf numFmtId="0" fontId="41" fillId="0" borderId="0" xfId="15" applyFont="1" applyFill="1" applyAlignment="1">
      <alignment horizontal="right"/>
    </xf>
    <xf numFmtId="0" fontId="23" fillId="8" borderId="9" xfId="15" applyFont="1" applyFill="1" applyBorder="1" applyAlignment="1" applyProtection="1">
      <alignment horizontal="left" vertical="center" wrapText="1" indent="1"/>
    </xf>
    <xf numFmtId="0" fontId="23" fillId="8" borderId="10" xfId="15" applyFont="1" applyFill="1" applyBorder="1" applyAlignment="1" applyProtection="1">
      <alignment horizontal="left" vertical="center" wrapText="1" indent="1"/>
    </xf>
    <xf numFmtId="0" fontId="17" fillId="0" borderId="11" xfId="7" applyFont="1" applyFill="1" applyBorder="1" applyAlignment="1" applyProtection="1">
      <alignment horizontal="left" vertical="center" wrapText="1"/>
    </xf>
    <xf numFmtId="0" fontId="17" fillId="0" borderId="0" xfId="7" applyFont="1" applyFill="1" applyAlignment="1" applyProtection="1">
      <alignment horizontal="left" vertical="center" wrapText="1"/>
    </xf>
    <xf numFmtId="0" fontId="23" fillId="14" borderId="23" xfId="7" applyFont="1" applyFill="1" applyBorder="1" applyAlignment="1" applyProtection="1">
      <alignment horizontal="left" vertical="center" wrapText="1" indent="1"/>
      <protection locked="0"/>
    </xf>
    <xf numFmtId="0" fontId="23" fillId="14" borderId="24" xfId="7" applyFont="1" applyFill="1" applyBorder="1" applyAlignment="1" applyProtection="1">
      <alignment horizontal="left" vertical="center" wrapText="1" indent="1"/>
      <protection locked="0"/>
    </xf>
    <xf numFmtId="10" fontId="23" fillId="8" borderId="1" xfId="2" applyNumberFormat="1" applyFont="1" applyFill="1" applyBorder="1" applyAlignment="1" applyProtection="1">
      <alignment horizontal="left" vertical="center" wrapText="1" indent="1"/>
    </xf>
    <xf numFmtId="0" fontId="23" fillId="3" borderId="1" xfId="7" applyFont="1" applyFill="1" applyBorder="1" applyAlignment="1" applyProtection="1">
      <alignment horizontal="center" vertical="center" wrapText="1"/>
    </xf>
    <xf numFmtId="0" fontId="23" fillId="14" borderId="9" xfId="7" applyFont="1" applyFill="1" applyBorder="1" applyAlignment="1" applyProtection="1">
      <alignment horizontal="left" vertical="center" wrapText="1" indent="1"/>
      <protection locked="0"/>
    </xf>
    <xf numFmtId="0" fontId="23" fillId="14" borderId="7" xfId="7" applyFont="1" applyFill="1" applyBorder="1" applyAlignment="1" applyProtection="1">
      <alignment horizontal="left" vertical="center" wrapText="1" indent="1"/>
      <protection locked="0"/>
    </xf>
    <xf numFmtId="0" fontId="23" fillId="14" borderId="10" xfId="7" applyFont="1" applyFill="1" applyBorder="1" applyAlignment="1" applyProtection="1">
      <alignment horizontal="left" vertical="center" wrapText="1" indent="1"/>
      <protection locked="0"/>
    </xf>
    <xf numFmtId="0" fontId="26" fillId="0" borderId="0" xfId="7" applyFill="1" applyAlignment="1">
      <alignment wrapText="1"/>
    </xf>
    <xf numFmtId="0" fontId="28" fillId="0" borderId="0" xfId="7" applyFont="1" applyFill="1" applyAlignment="1">
      <alignment wrapText="1"/>
    </xf>
    <xf numFmtId="0" fontId="23" fillId="14" borderId="9" xfId="7" applyFont="1" applyFill="1" applyBorder="1" applyAlignment="1" applyProtection="1">
      <alignment horizontal="left" vertical="center" wrapText="1"/>
      <protection locked="0"/>
    </xf>
    <xf numFmtId="0" fontId="23" fillId="14" borderId="7" xfId="7" applyFont="1" applyFill="1" applyBorder="1" applyAlignment="1" applyProtection="1">
      <alignment horizontal="left" vertical="center" wrapText="1"/>
      <protection locked="0"/>
    </xf>
    <xf numFmtId="0" fontId="23" fillId="14" borderId="10" xfId="7" applyFont="1" applyFill="1" applyBorder="1" applyAlignment="1" applyProtection="1">
      <alignment horizontal="left" vertical="center" wrapText="1"/>
      <protection locked="0"/>
    </xf>
    <xf numFmtId="49" fontId="23" fillId="14" borderId="9" xfId="7" applyNumberFormat="1" applyFont="1" applyFill="1" applyBorder="1" applyAlignment="1" applyProtection="1">
      <alignment horizontal="left" vertical="center" wrapText="1"/>
      <protection locked="0"/>
    </xf>
    <xf numFmtId="49" fontId="23" fillId="14" borderId="10" xfId="7" applyNumberFormat="1" applyFont="1" applyFill="1" applyBorder="1" applyAlignment="1" applyProtection="1">
      <alignment horizontal="left" vertical="center" wrapText="1"/>
      <protection locked="0"/>
    </xf>
    <xf numFmtId="0" fontId="23" fillId="14" borderId="9" xfId="15" applyFont="1" applyFill="1" applyBorder="1" applyAlignment="1" applyProtection="1">
      <alignment horizontal="left" vertical="center" wrapText="1" indent="1"/>
      <protection locked="0"/>
    </xf>
    <xf numFmtId="0" fontId="23" fillId="14" borderId="7" xfId="15" applyFont="1" applyFill="1" applyBorder="1" applyAlignment="1" applyProtection="1">
      <alignment horizontal="left" vertical="center" wrapText="1" indent="1"/>
      <protection locked="0"/>
    </xf>
    <xf numFmtId="0" fontId="23" fillId="14" borderId="10" xfId="15" applyFont="1" applyFill="1" applyBorder="1" applyAlignment="1" applyProtection="1">
      <alignment horizontal="left" vertical="center" wrapText="1" indent="1"/>
      <protection locked="0"/>
    </xf>
    <xf numFmtId="0" fontId="17" fillId="0" borderId="0" xfId="15" applyFill="1" applyAlignment="1"/>
    <xf numFmtId="14" fontId="23" fillId="14" borderId="9" xfId="7" applyNumberFormat="1" applyFont="1" applyFill="1" applyBorder="1" applyAlignment="1" applyProtection="1">
      <alignment horizontal="left" vertical="center" wrapText="1"/>
      <protection locked="0"/>
    </xf>
    <xf numFmtId="0" fontId="17" fillId="0" borderId="11" xfId="7" applyFont="1" applyFill="1" applyBorder="1" applyAlignment="1">
      <alignment horizontal="right" vertical="center" wrapText="1"/>
    </xf>
    <xf numFmtId="0" fontId="17" fillId="0" borderId="0" xfId="7" applyFont="1" applyFill="1" applyAlignment="1">
      <alignment horizontal="right" vertical="center" wrapText="1"/>
    </xf>
    <xf numFmtId="0" fontId="17" fillId="0" borderId="11" xfId="7" applyFont="1" applyFill="1" applyBorder="1" applyAlignment="1" applyProtection="1">
      <alignment horizontal="center" vertical="center" wrapText="1"/>
    </xf>
    <xf numFmtId="0" fontId="17" fillId="0" borderId="0" xfId="7" applyFont="1" applyFill="1" applyBorder="1" applyAlignment="1" applyProtection="1">
      <alignment horizontal="center" vertical="center" wrapText="1"/>
    </xf>
    <xf numFmtId="14" fontId="23" fillId="14" borderId="9" xfId="7" applyNumberFormat="1" applyFont="1" applyFill="1" applyBorder="1" applyAlignment="1" applyProtection="1">
      <alignment horizontal="center" vertical="center" wrapText="1"/>
      <protection locked="0"/>
    </xf>
    <xf numFmtId="14" fontId="23" fillId="14" borderId="10" xfId="7" applyNumberFormat="1" applyFont="1" applyFill="1" applyBorder="1" applyAlignment="1" applyProtection="1">
      <alignment horizontal="center" vertical="center" wrapText="1"/>
      <protection locked="0"/>
    </xf>
    <xf numFmtId="1" fontId="23" fillId="8" borderId="1" xfId="7" applyNumberFormat="1" applyFont="1" applyFill="1" applyBorder="1" applyAlignment="1" applyProtection="1">
      <alignment horizontal="center" vertical="center" wrapText="1"/>
    </xf>
    <xf numFmtId="0" fontId="23" fillId="0" borderId="0" xfId="7" applyFont="1" applyFill="1" applyAlignment="1">
      <alignment horizontal="center" wrapText="1"/>
    </xf>
    <xf numFmtId="0" fontId="28" fillId="0" borderId="0" xfId="15" applyFont="1" applyFill="1" applyAlignment="1">
      <alignment horizontal="left" vertical="center" wrapText="1"/>
    </xf>
    <xf numFmtId="0" fontId="17" fillId="0" borderId="0" xfId="15" applyFont="1" applyFill="1" applyAlignment="1">
      <alignment horizontal="left" vertical="center" wrapText="1"/>
    </xf>
    <xf numFmtId="0" fontId="17" fillId="0" borderId="0" xfId="15" applyFont="1" applyFill="1" applyAlignment="1" applyProtection="1">
      <alignment horizontal="left" vertical="center" wrapText="1" indent="1"/>
    </xf>
    <xf numFmtId="0" fontId="17" fillId="0" borderId="12" xfId="15" applyFont="1" applyFill="1" applyBorder="1" applyAlignment="1" applyProtection="1">
      <alignment horizontal="left" vertical="center" wrapText="1" indent="1"/>
    </xf>
    <xf numFmtId="0" fontId="23" fillId="3" borderId="1" xfId="15" applyFont="1" applyFill="1" applyBorder="1" applyAlignment="1" applyProtection="1">
      <alignment horizontal="center" vertical="center" wrapText="1"/>
    </xf>
    <xf numFmtId="0" fontId="29" fillId="0" borderId="0" xfId="15" applyFont="1" applyFill="1" applyAlignment="1" applyProtection="1">
      <alignment vertical="top" wrapText="1"/>
    </xf>
    <xf numFmtId="0" fontId="17" fillId="0" borderId="0" xfId="15" applyFont="1" applyFill="1" applyAlignment="1">
      <alignment horizontal="left" vertical="top" wrapText="1"/>
    </xf>
    <xf numFmtId="0" fontId="29" fillId="0" borderId="0" xfId="15" applyFont="1" applyFill="1" applyAlignment="1" applyProtection="1">
      <alignment vertical="center" wrapText="1"/>
    </xf>
    <xf numFmtId="0" fontId="21" fillId="3" borderId="3" xfId="0" applyFont="1" applyFill="1" applyBorder="1" applyAlignment="1" applyProtection="1">
      <alignment horizontal="left"/>
    </xf>
    <xf numFmtId="0" fontId="21" fillId="3" borderId="7" xfId="0" applyNumberFormat="1" applyFont="1" applyFill="1" applyBorder="1" applyAlignment="1" applyProtection="1">
      <alignment horizontal="left"/>
    </xf>
    <xf numFmtId="14" fontId="21" fillId="3" borderId="7" xfId="0" applyNumberFormat="1" applyFont="1" applyFill="1" applyBorder="1" applyAlignment="1" applyProtection="1">
      <alignment horizontal="left"/>
    </xf>
    <xf numFmtId="0" fontId="21" fillId="3" borderId="7" xfId="0" applyFont="1" applyFill="1" applyBorder="1" applyAlignment="1" applyProtection="1">
      <alignment horizontal="left"/>
    </xf>
    <xf numFmtId="0" fontId="9" fillId="0" borderId="8" xfId="27" applyFont="1" applyBorder="1" applyAlignment="1">
      <alignment horizontal="left"/>
    </xf>
  </cellXfs>
  <cellStyles count="340">
    <cellStyle name="Euro" xfId="8"/>
    <cellStyle name="Euro 2" xfId="10"/>
    <cellStyle name="Prozent" xfId="2" builtinId="5"/>
    <cellStyle name="Standard" xfId="0" builtinId="0"/>
    <cellStyle name="Standard 2" xfId="3"/>
    <cellStyle name="Standard 2 10" xfId="88"/>
    <cellStyle name="Standard 2 10 2" xfId="224"/>
    <cellStyle name="Standard 2 11" xfId="146"/>
    <cellStyle name="Standard 2 11 2" xfId="282"/>
    <cellStyle name="Standard 2 12" xfId="68"/>
    <cellStyle name="Standard 2 13" xfId="204"/>
    <cellStyle name="Standard 2 2" xfId="6"/>
    <cellStyle name="Standard 2 2 10" xfId="207"/>
    <cellStyle name="Standard 2 2 2" xfId="14"/>
    <cellStyle name="Standard 2 2 2 2" xfId="25"/>
    <cellStyle name="Standard 2 2 2 2 2" xfId="44"/>
    <cellStyle name="Standard 2 2 2 2 2 2" xfId="181"/>
    <cellStyle name="Standard 2 2 2 2 2 2 2" xfId="317"/>
    <cellStyle name="Standard 2 2 2 2 2 3" xfId="122"/>
    <cellStyle name="Standard 2 2 2 2 2 4" xfId="258"/>
    <cellStyle name="Standard 2 2 2 2 3" xfId="61"/>
    <cellStyle name="Standard 2 2 2 2 3 2" xfId="198"/>
    <cellStyle name="Standard 2 2 2 2 3 2 2" xfId="334"/>
    <cellStyle name="Standard 2 2 2 2 3 3" xfId="139"/>
    <cellStyle name="Standard 2 2 2 2 3 4" xfId="275"/>
    <cellStyle name="Standard 2 2 2 2 4" xfId="103"/>
    <cellStyle name="Standard 2 2 2 2 4 2" xfId="239"/>
    <cellStyle name="Standard 2 2 2 2 5" xfId="161"/>
    <cellStyle name="Standard 2 2 2 2 5 2" xfId="297"/>
    <cellStyle name="Standard 2 2 2 2 6" xfId="83"/>
    <cellStyle name="Standard 2 2 2 2 7" xfId="219"/>
    <cellStyle name="Standard 2 2 2 3" xfId="36"/>
    <cellStyle name="Standard 2 2 2 3 2" xfId="173"/>
    <cellStyle name="Standard 2 2 2 3 2 2" xfId="309"/>
    <cellStyle name="Standard 2 2 2 3 3" xfId="114"/>
    <cellStyle name="Standard 2 2 2 3 4" xfId="250"/>
    <cellStyle name="Standard 2 2 2 4" xfId="53"/>
    <cellStyle name="Standard 2 2 2 4 2" xfId="190"/>
    <cellStyle name="Standard 2 2 2 4 2 2" xfId="326"/>
    <cellStyle name="Standard 2 2 2 4 3" xfId="131"/>
    <cellStyle name="Standard 2 2 2 4 4" xfId="267"/>
    <cellStyle name="Standard 2 2 2 5" xfId="95"/>
    <cellStyle name="Standard 2 2 2 5 2" xfId="231"/>
    <cellStyle name="Standard 2 2 2 6" xfId="153"/>
    <cellStyle name="Standard 2 2 2 6 2" xfId="289"/>
    <cellStyle name="Standard 2 2 2 7" xfId="75"/>
    <cellStyle name="Standard 2 2 2 8" xfId="211"/>
    <cellStyle name="Standard 2 2 3" xfId="21"/>
    <cellStyle name="Standard 2 2 3 2" xfId="40"/>
    <cellStyle name="Standard 2 2 3 2 2" xfId="177"/>
    <cellStyle name="Standard 2 2 3 2 2 2" xfId="313"/>
    <cellStyle name="Standard 2 2 3 2 3" xfId="118"/>
    <cellStyle name="Standard 2 2 3 2 4" xfId="254"/>
    <cellStyle name="Standard 2 2 3 3" xfId="57"/>
    <cellStyle name="Standard 2 2 3 3 2" xfId="194"/>
    <cellStyle name="Standard 2 2 3 3 2 2" xfId="330"/>
    <cellStyle name="Standard 2 2 3 3 3" xfId="135"/>
    <cellStyle name="Standard 2 2 3 3 4" xfId="271"/>
    <cellStyle name="Standard 2 2 3 4" xfId="99"/>
    <cellStyle name="Standard 2 2 3 4 2" xfId="235"/>
    <cellStyle name="Standard 2 2 3 5" xfId="157"/>
    <cellStyle name="Standard 2 2 3 5 2" xfId="293"/>
    <cellStyle name="Standard 2 2 3 6" xfId="79"/>
    <cellStyle name="Standard 2 2 3 7" xfId="215"/>
    <cellStyle name="Standard 2 2 4" xfId="32"/>
    <cellStyle name="Standard 2 2 4 2" xfId="110"/>
    <cellStyle name="Standard 2 2 4 2 2" xfId="246"/>
    <cellStyle name="Standard 2 2 4 3" xfId="165"/>
    <cellStyle name="Standard 2 2 4 3 2" xfId="301"/>
    <cellStyle name="Standard 2 2 4 4" xfId="87"/>
    <cellStyle name="Standard 2 2 4 5" xfId="223"/>
    <cellStyle name="Standard 2 2 5" xfId="49"/>
    <cellStyle name="Standard 2 2 5 2" xfId="186"/>
    <cellStyle name="Standard 2 2 5 2 2" xfId="322"/>
    <cellStyle name="Standard 2 2 5 3" xfId="127"/>
    <cellStyle name="Standard 2 2 5 4" xfId="263"/>
    <cellStyle name="Standard 2 2 6" xfId="67"/>
    <cellStyle name="Standard 2 2 6 2" xfId="203"/>
    <cellStyle name="Standard 2 2 6 2 2" xfId="339"/>
    <cellStyle name="Standard 2 2 6 3" xfId="145"/>
    <cellStyle name="Standard 2 2 6 4" xfId="281"/>
    <cellStyle name="Standard 2 2 7" xfId="91"/>
    <cellStyle name="Standard 2 2 7 2" xfId="227"/>
    <cellStyle name="Standard 2 2 8" xfId="149"/>
    <cellStyle name="Standard 2 2 8 2" xfId="285"/>
    <cellStyle name="Standard 2 2 9" xfId="71"/>
    <cellStyle name="Standard 2 3" xfId="11"/>
    <cellStyle name="Standard 2 3 2" xfId="22"/>
    <cellStyle name="Standard 2 3 2 2" xfId="41"/>
    <cellStyle name="Standard 2 3 2 2 2" xfId="178"/>
    <cellStyle name="Standard 2 3 2 2 2 2" xfId="314"/>
    <cellStyle name="Standard 2 3 2 2 3" xfId="119"/>
    <cellStyle name="Standard 2 3 2 2 4" xfId="255"/>
    <cellStyle name="Standard 2 3 2 3" xfId="58"/>
    <cellStyle name="Standard 2 3 2 3 2" xfId="195"/>
    <cellStyle name="Standard 2 3 2 3 2 2" xfId="331"/>
    <cellStyle name="Standard 2 3 2 3 3" xfId="136"/>
    <cellStyle name="Standard 2 3 2 3 4" xfId="272"/>
    <cellStyle name="Standard 2 3 2 4" xfId="100"/>
    <cellStyle name="Standard 2 3 2 4 2" xfId="236"/>
    <cellStyle name="Standard 2 3 2 5" xfId="158"/>
    <cellStyle name="Standard 2 3 2 5 2" xfId="294"/>
    <cellStyle name="Standard 2 3 2 6" xfId="80"/>
    <cellStyle name="Standard 2 3 2 7" xfId="216"/>
    <cellStyle name="Standard 2 3 3" xfId="33"/>
    <cellStyle name="Standard 2 3 3 2" xfId="170"/>
    <cellStyle name="Standard 2 3 3 2 2" xfId="306"/>
    <cellStyle name="Standard 2 3 3 3" xfId="111"/>
    <cellStyle name="Standard 2 3 3 4" xfId="247"/>
    <cellStyle name="Standard 2 3 4" xfId="50"/>
    <cellStyle name="Standard 2 3 4 2" xfId="187"/>
    <cellStyle name="Standard 2 3 4 2 2" xfId="323"/>
    <cellStyle name="Standard 2 3 4 3" xfId="128"/>
    <cellStyle name="Standard 2 3 4 4" xfId="264"/>
    <cellStyle name="Standard 2 3 5" xfId="92"/>
    <cellStyle name="Standard 2 3 5 2" xfId="228"/>
    <cellStyle name="Standard 2 3 6" xfId="150"/>
    <cellStyle name="Standard 2 3 6 2" xfId="286"/>
    <cellStyle name="Standard 2 3 7" xfId="72"/>
    <cellStyle name="Standard 2 3 8" xfId="208"/>
    <cellStyle name="Standard 2 4" xfId="16"/>
    <cellStyle name="Standard 2 5" xfId="18"/>
    <cellStyle name="Standard 2 5 2" xfId="37"/>
    <cellStyle name="Standard 2 5 2 2" xfId="174"/>
    <cellStyle name="Standard 2 5 2 2 2" xfId="310"/>
    <cellStyle name="Standard 2 5 2 3" xfId="115"/>
    <cellStyle name="Standard 2 5 2 4" xfId="251"/>
    <cellStyle name="Standard 2 5 3" xfId="54"/>
    <cellStyle name="Standard 2 5 3 2" xfId="191"/>
    <cellStyle name="Standard 2 5 3 2 2" xfId="327"/>
    <cellStyle name="Standard 2 5 3 3" xfId="132"/>
    <cellStyle name="Standard 2 5 3 4" xfId="268"/>
    <cellStyle name="Standard 2 5 4" xfId="96"/>
    <cellStyle name="Standard 2 5 4 2" xfId="232"/>
    <cellStyle name="Standard 2 5 5" xfId="154"/>
    <cellStyle name="Standard 2 5 5 2" xfId="290"/>
    <cellStyle name="Standard 2 5 6" xfId="76"/>
    <cellStyle name="Standard 2 5 7" xfId="212"/>
    <cellStyle name="Standard 2 6" xfId="28"/>
    <cellStyle name="Standard 2 6 2" xfId="64"/>
    <cellStyle name="Standard 2 6 2 2" xfId="201"/>
    <cellStyle name="Standard 2 6 2 2 2" xfId="337"/>
    <cellStyle name="Standard 2 6 2 3" xfId="142"/>
    <cellStyle name="Standard 2 6 2 4" xfId="278"/>
    <cellStyle name="Standard 2 6 3" xfId="106"/>
    <cellStyle name="Standard 2 6 3 2" xfId="242"/>
    <cellStyle name="Standard 2 6 4" xfId="164"/>
    <cellStyle name="Standard 2 6 4 2" xfId="300"/>
    <cellStyle name="Standard 2 6 5" xfId="86"/>
    <cellStyle name="Standard 2 6 6" xfId="222"/>
    <cellStyle name="Standard 2 7" xfId="29"/>
    <cellStyle name="Standard 2 7 2" xfId="167"/>
    <cellStyle name="Standard 2 7 2 2" xfId="303"/>
    <cellStyle name="Standard 2 7 3" xfId="107"/>
    <cellStyle name="Standard 2 7 4" xfId="243"/>
    <cellStyle name="Standard 2 8" xfId="46"/>
    <cellStyle name="Standard 2 8 2" xfId="183"/>
    <cellStyle name="Standard 2 8 2 2" xfId="319"/>
    <cellStyle name="Standard 2 8 3" xfId="124"/>
    <cellStyle name="Standard 2 8 4" xfId="260"/>
    <cellStyle name="Standard 2 9" xfId="66"/>
    <cellStyle name="Standard 2 9 2" xfId="202"/>
    <cellStyle name="Standard 2 9 2 2" xfId="338"/>
    <cellStyle name="Standard 2 9 3" xfId="144"/>
    <cellStyle name="Standard 2 9 4" xfId="280"/>
    <cellStyle name="Standard 3" xfId="4"/>
    <cellStyle name="Standard 3 10" xfId="205"/>
    <cellStyle name="Standard 3 2" xfId="12"/>
    <cellStyle name="Standard 3 2 2" xfId="23"/>
    <cellStyle name="Standard 3 2 2 2" xfId="42"/>
    <cellStyle name="Standard 3 2 2 2 2" xfId="179"/>
    <cellStyle name="Standard 3 2 2 2 2 2" xfId="315"/>
    <cellStyle name="Standard 3 2 2 2 3" xfId="120"/>
    <cellStyle name="Standard 3 2 2 2 4" xfId="256"/>
    <cellStyle name="Standard 3 2 2 3" xfId="59"/>
    <cellStyle name="Standard 3 2 2 3 2" xfId="196"/>
    <cellStyle name="Standard 3 2 2 3 2 2" xfId="332"/>
    <cellStyle name="Standard 3 2 2 3 3" xfId="137"/>
    <cellStyle name="Standard 3 2 2 3 4" xfId="273"/>
    <cellStyle name="Standard 3 2 2 4" xfId="101"/>
    <cellStyle name="Standard 3 2 2 4 2" xfId="237"/>
    <cellStyle name="Standard 3 2 2 5" xfId="159"/>
    <cellStyle name="Standard 3 2 2 5 2" xfId="295"/>
    <cellStyle name="Standard 3 2 2 6" xfId="81"/>
    <cellStyle name="Standard 3 2 2 7" xfId="217"/>
    <cellStyle name="Standard 3 2 3" xfId="34"/>
    <cellStyle name="Standard 3 2 3 2" xfId="171"/>
    <cellStyle name="Standard 3 2 3 2 2" xfId="307"/>
    <cellStyle name="Standard 3 2 3 3" xfId="112"/>
    <cellStyle name="Standard 3 2 3 4" xfId="248"/>
    <cellStyle name="Standard 3 2 4" xfId="51"/>
    <cellStyle name="Standard 3 2 4 2" xfId="188"/>
    <cellStyle name="Standard 3 2 4 2 2" xfId="324"/>
    <cellStyle name="Standard 3 2 4 3" xfId="129"/>
    <cellStyle name="Standard 3 2 4 4" xfId="265"/>
    <cellStyle name="Standard 3 2 5" xfId="93"/>
    <cellStyle name="Standard 3 2 5 2" xfId="229"/>
    <cellStyle name="Standard 3 2 6" xfId="151"/>
    <cellStyle name="Standard 3 2 6 2" xfId="287"/>
    <cellStyle name="Standard 3 2 7" xfId="73"/>
    <cellStyle name="Standard 3 2 8" xfId="209"/>
    <cellStyle name="Standard 3 3" xfId="19"/>
    <cellStyle name="Standard 3 3 2" xfId="38"/>
    <cellStyle name="Standard 3 3 2 2" xfId="175"/>
    <cellStyle name="Standard 3 3 2 2 2" xfId="311"/>
    <cellStyle name="Standard 3 3 2 3" xfId="116"/>
    <cellStyle name="Standard 3 3 2 4" xfId="252"/>
    <cellStyle name="Standard 3 3 3" xfId="55"/>
    <cellStyle name="Standard 3 3 3 2" xfId="192"/>
    <cellStyle name="Standard 3 3 3 2 2" xfId="328"/>
    <cellStyle name="Standard 3 3 3 3" xfId="133"/>
    <cellStyle name="Standard 3 3 3 4" xfId="269"/>
    <cellStyle name="Standard 3 3 4" xfId="97"/>
    <cellStyle name="Standard 3 3 4 2" xfId="233"/>
    <cellStyle name="Standard 3 3 5" xfId="155"/>
    <cellStyle name="Standard 3 3 5 2" xfId="291"/>
    <cellStyle name="Standard 3 3 6" xfId="77"/>
    <cellStyle name="Standard 3 3 7" xfId="213"/>
    <cellStyle name="Standard 3 4" xfId="27"/>
    <cellStyle name="Standard 3 4 2" xfId="63"/>
    <cellStyle name="Standard 3 4 2 2" xfId="200"/>
    <cellStyle name="Standard 3 4 2 2 2" xfId="336"/>
    <cellStyle name="Standard 3 4 2 3" xfId="141"/>
    <cellStyle name="Standard 3 4 2 4" xfId="277"/>
    <cellStyle name="Standard 3 4 3" xfId="166"/>
    <cellStyle name="Standard 3 4 3 2" xfId="302"/>
    <cellStyle name="Standard 3 4 4" xfId="105"/>
    <cellStyle name="Standard 3 4 5" xfId="241"/>
    <cellStyle name="Standard 3 5" xfId="30"/>
    <cellStyle name="Standard 3 5 2" xfId="168"/>
    <cellStyle name="Standard 3 5 2 2" xfId="304"/>
    <cellStyle name="Standard 3 5 3" xfId="108"/>
    <cellStyle name="Standard 3 5 4" xfId="244"/>
    <cellStyle name="Standard 3 6" xfId="47"/>
    <cellStyle name="Standard 3 6 2" xfId="184"/>
    <cellStyle name="Standard 3 6 2 2" xfId="320"/>
    <cellStyle name="Standard 3 6 3" xfId="125"/>
    <cellStyle name="Standard 3 6 4" xfId="261"/>
    <cellStyle name="Standard 3 7" xfId="89"/>
    <cellStyle name="Standard 3 7 2" xfId="225"/>
    <cellStyle name="Standard 3 8" xfId="147"/>
    <cellStyle name="Standard 3 8 2" xfId="283"/>
    <cellStyle name="Standard 3 9" xfId="69"/>
    <cellStyle name="Standard 4" xfId="7"/>
    <cellStyle name="Standard 4 2" xfId="15"/>
    <cellStyle name="Standard 5" xfId="9"/>
    <cellStyle name="Standard 6" xfId="26"/>
    <cellStyle name="Standard 6 2" xfId="45"/>
    <cellStyle name="Standard 6 2 2" xfId="182"/>
    <cellStyle name="Standard 6 2 2 2" xfId="318"/>
    <cellStyle name="Standard 6 2 3" xfId="123"/>
    <cellStyle name="Standard 6 2 4" xfId="259"/>
    <cellStyle name="Standard 6 3" xfId="62"/>
    <cellStyle name="Standard 6 3 2" xfId="199"/>
    <cellStyle name="Standard 6 3 2 2" xfId="335"/>
    <cellStyle name="Standard 6 3 3" xfId="140"/>
    <cellStyle name="Standard 6 3 4" xfId="276"/>
    <cellStyle name="Standard 6 4" xfId="104"/>
    <cellStyle name="Standard 6 4 2" xfId="240"/>
    <cellStyle name="Standard 6 5" xfId="162"/>
    <cellStyle name="Standard 6 5 2" xfId="298"/>
    <cellStyle name="Standard 6 6" xfId="84"/>
    <cellStyle name="Standard 6 7" xfId="220"/>
    <cellStyle name="Standard 7" xfId="65"/>
    <cellStyle name="Standard 7 2" xfId="143"/>
    <cellStyle name="Standard 7 2 2" xfId="279"/>
    <cellStyle name="Standard 7 3" xfId="163"/>
    <cellStyle name="Standard 7 3 2" xfId="299"/>
    <cellStyle name="Standard 7 4" xfId="85"/>
    <cellStyle name="Standard 7 5" xfId="221"/>
    <cellStyle name="Währung" xfId="1" builtinId="4"/>
    <cellStyle name="Währung 2" xfId="5"/>
    <cellStyle name="Währung 2 2" xfId="13"/>
    <cellStyle name="Währung 2 2 2" xfId="24"/>
    <cellStyle name="Währung 2 2 2 2" xfId="43"/>
    <cellStyle name="Währung 2 2 2 2 2" xfId="180"/>
    <cellStyle name="Währung 2 2 2 2 2 2" xfId="316"/>
    <cellStyle name="Währung 2 2 2 2 3" xfId="121"/>
    <cellStyle name="Währung 2 2 2 2 4" xfId="257"/>
    <cellStyle name="Währung 2 2 2 3" xfId="60"/>
    <cellStyle name="Währung 2 2 2 3 2" xfId="197"/>
    <cellStyle name="Währung 2 2 2 3 2 2" xfId="333"/>
    <cellStyle name="Währung 2 2 2 3 3" xfId="138"/>
    <cellStyle name="Währung 2 2 2 3 4" xfId="274"/>
    <cellStyle name="Währung 2 2 2 4" xfId="102"/>
    <cellStyle name="Währung 2 2 2 4 2" xfId="238"/>
    <cellStyle name="Währung 2 2 2 5" xfId="160"/>
    <cellStyle name="Währung 2 2 2 5 2" xfId="296"/>
    <cellStyle name="Währung 2 2 2 6" xfId="82"/>
    <cellStyle name="Währung 2 2 2 7" xfId="218"/>
    <cellStyle name="Währung 2 2 3" xfId="35"/>
    <cellStyle name="Währung 2 2 3 2" xfId="172"/>
    <cellStyle name="Währung 2 2 3 2 2" xfId="308"/>
    <cellStyle name="Währung 2 2 3 3" xfId="113"/>
    <cellStyle name="Währung 2 2 3 4" xfId="249"/>
    <cellStyle name="Währung 2 2 4" xfId="52"/>
    <cellStyle name="Währung 2 2 4 2" xfId="189"/>
    <cellStyle name="Währung 2 2 4 2 2" xfId="325"/>
    <cellStyle name="Währung 2 2 4 3" xfId="130"/>
    <cellStyle name="Währung 2 2 4 4" xfId="266"/>
    <cellStyle name="Währung 2 2 5" xfId="94"/>
    <cellStyle name="Währung 2 2 5 2" xfId="230"/>
    <cellStyle name="Währung 2 2 6" xfId="152"/>
    <cellStyle name="Währung 2 2 6 2" xfId="288"/>
    <cellStyle name="Währung 2 2 7" xfId="74"/>
    <cellStyle name="Währung 2 2 8" xfId="210"/>
    <cellStyle name="Währung 2 3" xfId="20"/>
    <cellStyle name="Währung 2 3 2" xfId="39"/>
    <cellStyle name="Währung 2 3 2 2" xfId="176"/>
    <cellStyle name="Währung 2 3 2 2 2" xfId="312"/>
    <cellStyle name="Währung 2 3 2 3" xfId="117"/>
    <cellStyle name="Währung 2 3 2 4" xfId="253"/>
    <cellStyle name="Währung 2 3 3" xfId="56"/>
    <cellStyle name="Währung 2 3 3 2" xfId="193"/>
    <cellStyle name="Währung 2 3 3 2 2" xfId="329"/>
    <cellStyle name="Währung 2 3 3 3" xfId="134"/>
    <cellStyle name="Währung 2 3 3 4" xfId="270"/>
    <cellStyle name="Währung 2 3 4" xfId="98"/>
    <cellStyle name="Währung 2 3 4 2" xfId="234"/>
    <cellStyle name="Währung 2 3 5" xfId="156"/>
    <cellStyle name="Währung 2 3 5 2" xfId="292"/>
    <cellStyle name="Währung 2 3 6" xfId="78"/>
    <cellStyle name="Währung 2 3 7" xfId="214"/>
    <cellStyle name="Währung 2 4" xfId="31"/>
    <cellStyle name="Währung 2 4 2" xfId="169"/>
    <cellStyle name="Währung 2 4 2 2" xfId="305"/>
    <cellStyle name="Währung 2 4 3" xfId="109"/>
    <cellStyle name="Währung 2 4 4" xfId="245"/>
    <cellStyle name="Währung 2 5" xfId="48"/>
    <cellStyle name="Währung 2 5 2" xfId="185"/>
    <cellStyle name="Währung 2 5 2 2" xfId="321"/>
    <cellStyle name="Währung 2 5 3" xfId="126"/>
    <cellStyle name="Währung 2 5 4" xfId="262"/>
    <cellStyle name="Währung 2 6" xfId="90"/>
    <cellStyle name="Währung 2 6 2" xfId="226"/>
    <cellStyle name="Währung 2 7" xfId="148"/>
    <cellStyle name="Währung 2 7 2" xfId="284"/>
    <cellStyle name="Währung 2 8" xfId="70"/>
    <cellStyle name="Währung 2 9" xfId="206"/>
    <cellStyle name="Währung 3" xfId="17"/>
  </cellStyles>
  <dxfs count="18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179</xdr:row>
      <xdr:rowOff>66676</xdr:rowOff>
    </xdr:from>
    <xdr:to>
      <xdr:col>17</xdr:col>
      <xdr:colOff>369327</xdr:colOff>
      <xdr:row>200</xdr:row>
      <xdr:rowOff>111008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26965276"/>
          <a:ext cx="12494652" cy="4044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91440</xdr:rowOff>
    </xdr:from>
    <xdr:to>
      <xdr:col>8</xdr:col>
      <xdr:colOff>401978</xdr:colOff>
      <xdr:row>251</xdr:row>
      <xdr:rowOff>64477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" y="26791920"/>
          <a:ext cx="5949338" cy="161895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227</xdr:row>
      <xdr:rowOff>114300</xdr:rowOff>
    </xdr:from>
    <xdr:to>
      <xdr:col>8</xdr:col>
      <xdr:colOff>455783</xdr:colOff>
      <xdr:row>237</xdr:row>
      <xdr:rowOff>49209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541" y="24071580"/>
          <a:ext cx="6003142" cy="17637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 tint="0.79998168889431442"/>
    <pageSetUpPr fitToPage="1"/>
  </sheetPr>
  <dimension ref="A1:WVJ88"/>
  <sheetViews>
    <sheetView showGridLines="0" tabSelected="1" zoomScaleNormal="100" workbookViewId="0">
      <selection activeCell="C8" sqref="C8:D8"/>
    </sheetView>
  </sheetViews>
  <sheetFormatPr baseColWidth="10" defaultColWidth="0" defaultRowHeight="13.2" zeroHeight="1" x14ac:dyDescent="0.25"/>
  <cols>
    <col min="1" max="1" width="33.109375" style="38" customWidth="1"/>
    <col min="2" max="2" width="4" style="38" customWidth="1"/>
    <col min="3" max="3" width="12.33203125" style="38" customWidth="1"/>
    <col min="4" max="8" width="11.44140625" style="38" customWidth="1"/>
    <col min="9" max="9" width="4.44140625" style="38" customWidth="1"/>
    <col min="10" max="256" width="11.44140625" style="38" hidden="1"/>
    <col min="257" max="257" width="11.5546875" style="38" hidden="1"/>
    <col min="258" max="258" width="17.109375" style="38" hidden="1"/>
    <col min="259" max="512" width="11.44140625" style="38" hidden="1"/>
    <col min="513" max="513" width="11.5546875" style="38" hidden="1"/>
    <col min="514" max="514" width="17.109375" style="38" hidden="1"/>
    <col min="515" max="768" width="11.44140625" style="38" hidden="1"/>
    <col min="769" max="769" width="11.5546875" style="38" hidden="1"/>
    <col min="770" max="770" width="17.109375" style="38" hidden="1"/>
    <col min="771" max="1024" width="11.44140625" style="38" hidden="1"/>
    <col min="1025" max="1025" width="11.5546875" style="38" hidden="1"/>
    <col min="1026" max="1026" width="17.109375" style="38" hidden="1"/>
    <col min="1027" max="1280" width="11.44140625" style="38" hidden="1"/>
    <col min="1281" max="1281" width="11.5546875" style="38" hidden="1"/>
    <col min="1282" max="1282" width="17.109375" style="38" hidden="1"/>
    <col min="1283" max="1536" width="11.44140625" style="38" hidden="1"/>
    <col min="1537" max="1537" width="11.5546875" style="38" hidden="1"/>
    <col min="1538" max="1538" width="17.109375" style="38" hidden="1"/>
    <col min="1539" max="1792" width="11.44140625" style="38" hidden="1"/>
    <col min="1793" max="1793" width="11.5546875" style="38" hidden="1"/>
    <col min="1794" max="1794" width="17.109375" style="38" hidden="1"/>
    <col min="1795" max="2048" width="11.44140625" style="38" hidden="1"/>
    <col min="2049" max="2049" width="11.5546875" style="38" hidden="1"/>
    <col min="2050" max="2050" width="17.109375" style="38" hidden="1"/>
    <col min="2051" max="2304" width="11.44140625" style="38" hidden="1"/>
    <col min="2305" max="2305" width="11.5546875" style="38" hidden="1"/>
    <col min="2306" max="2306" width="17.109375" style="38" hidden="1"/>
    <col min="2307" max="2560" width="11.44140625" style="38" hidden="1"/>
    <col min="2561" max="2561" width="11.5546875" style="38" hidden="1"/>
    <col min="2562" max="2562" width="17.109375" style="38" hidden="1"/>
    <col min="2563" max="2816" width="11.44140625" style="38" hidden="1"/>
    <col min="2817" max="2817" width="11.5546875" style="38" hidden="1"/>
    <col min="2818" max="2818" width="17.109375" style="38" hidden="1"/>
    <col min="2819" max="3072" width="11.44140625" style="38" hidden="1"/>
    <col min="3073" max="3073" width="11.5546875" style="38" hidden="1"/>
    <col min="3074" max="3074" width="17.109375" style="38" hidden="1"/>
    <col min="3075" max="3328" width="11.44140625" style="38" hidden="1"/>
    <col min="3329" max="3329" width="11.5546875" style="38" hidden="1"/>
    <col min="3330" max="3330" width="17.109375" style="38" hidden="1"/>
    <col min="3331" max="3584" width="11.44140625" style="38" hidden="1"/>
    <col min="3585" max="3585" width="11.5546875" style="38" hidden="1"/>
    <col min="3586" max="3586" width="17.109375" style="38" hidden="1"/>
    <col min="3587" max="3840" width="11.44140625" style="38" hidden="1"/>
    <col min="3841" max="3841" width="11.5546875" style="38" hidden="1"/>
    <col min="3842" max="3842" width="17.109375" style="38" hidden="1"/>
    <col min="3843" max="4096" width="11.44140625" style="38" hidden="1"/>
    <col min="4097" max="4097" width="11.5546875" style="38" hidden="1"/>
    <col min="4098" max="4098" width="17.109375" style="38" hidden="1"/>
    <col min="4099" max="4352" width="11.44140625" style="38" hidden="1"/>
    <col min="4353" max="4353" width="11.5546875" style="38" hidden="1"/>
    <col min="4354" max="4354" width="17.109375" style="38" hidden="1"/>
    <col min="4355" max="4608" width="11.44140625" style="38" hidden="1"/>
    <col min="4609" max="4609" width="11.5546875" style="38" hidden="1"/>
    <col min="4610" max="4610" width="17.109375" style="38" hidden="1"/>
    <col min="4611" max="4864" width="11.44140625" style="38" hidden="1"/>
    <col min="4865" max="4865" width="11.5546875" style="38" hidden="1"/>
    <col min="4866" max="4866" width="17.109375" style="38" hidden="1"/>
    <col min="4867" max="5120" width="11.44140625" style="38" hidden="1"/>
    <col min="5121" max="5121" width="11.5546875" style="38" hidden="1"/>
    <col min="5122" max="5122" width="17.109375" style="38" hidden="1"/>
    <col min="5123" max="5376" width="11.44140625" style="38" hidden="1"/>
    <col min="5377" max="5377" width="11.5546875" style="38" hidden="1"/>
    <col min="5378" max="5378" width="17.109375" style="38" hidden="1"/>
    <col min="5379" max="5632" width="11.44140625" style="38" hidden="1"/>
    <col min="5633" max="5633" width="11.5546875" style="38" hidden="1"/>
    <col min="5634" max="5634" width="17.109375" style="38" hidden="1"/>
    <col min="5635" max="5888" width="11.44140625" style="38" hidden="1"/>
    <col min="5889" max="5889" width="11.5546875" style="38" hidden="1"/>
    <col min="5890" max="5890" width="17.109375" style="38" hidden="1"/>
    <col min="5891" max="6144" width="11.44140625" style="38" hidden="1"/>
    <col min="6145" max="6145" width="11.5546875" style="38" hidden="1"/>
    <col min="6146" max="6146" width="17.109375" style="38" hidden="1"/>
    <col min="6147" max="6400" width="11.44140625" style="38" hidden="1"/>
    <col min="6401" max="6401" width="11.5546875" style="38" hidden="1"/>
    <col min="6402" max="6402" width="17.109375" style="38" hidden="1"/>
    <col min="6403" max="6656" width="11.44140625" style="38" hidden="1"/>
    <col min="6657" max="6657" width="11.5546875" style="38" hidden="1"/>
    <col min="6658" max="6658" width="17.109375" style="38" hidden="1"/>
    <col min="6659" max="6912" width="11.44140625" style="38" hidden="1"/>
    <col min="6913" max="6913" width="11.5546875" style="38" hidden="1"/>
    <col min="6914" max="6914" width="17.109375" style="38" hidden="1"/>
    <col min="6915" max="7168" width="11.44140625" style="38" hidden="1"/>
    <col min="7169" max="7169" width="11.5546875" style="38" hidden="1"/>
    <col min="7170" max="7170" width="17.109375" style="38" hidden="1"/>
    <col min="7171" max="7424" width="11.44140625" style="38" hidden="1"/>
    <col min="7425" max="7425" width="11.5546875" style="38" hidden="1"/>
    <col min="7426" max="7426" width="17.109375" style="38" hidden="1"/>
    <col min="7427" max="7680" width="11.44140625" style="38" hidden="1"/>
    <col min="7681" max="7681" width="11.5546875" style="38" hidden="1"/>
    <col min="7682" max="7682" width="17.109375" style="38" hidden="1"/>
    <col min="7683" max="7936" width="11.44140625" style="38" hidden="1"/>
    <col min="7937" max="7937" width="11.5546875" style="38" hidden="1"/>
    <col min="7938" max="7938" width="17.109375" style="38" hidden="1"/>
    <col min="7939" max="8192" width="11.44140625" style="38" hidden="1"/>
    <col min="8193" max="8193" width="11.5546875" style="38" hidden="1"/>
    <col min="8194" max="8194" width="17.109375" style="38" hidden="1"/>
    <col min="8195" max="8448" width="11.44140625" style="38" hidden="1"/>
    <col min="8449" max="8449" width="11.5546875" style="38" hidden="1"/>
    <col min="8450" max="8450" width="17.109375" style="38" hidden="1"/>
    <col min="8451" max="8704" width="11.44140625" style="38" hidden="1"/>
    <col min="8705" max="8705" width="11.5546875" style="38" hidden="1"/>
    <col min="8706" max="8706" width="17.109375" style="38" hidden="1"/>
    <col min="8707" max="8960" width="11.44140625" style="38" hidden="1"/>
    <col min="8961" max="8961" width="11.5546875" style="38" hidden="1"/>
    <col min="8962" max="8962" width="17.109375" style="38" hidden="1"/>
    <col min="8963" max="9216" width="11.44140625" style="38" hidden="1"/>
    <col min="9217" max="9217" width="11.5546875" style="38" hidden="1"/>
    <col min="9218" max="9218" width="17.109375" style="38" hidden="1"/>
    <col min="9219" max="9472" width="11.44140625" style="38" hidden="1"/>
    <col min="9473" max="9473" width="11.5546875" style="38" hidden="1"/>
    <col min="9474" max="9474" width="17.109375" style="38" hidden="1"/>
    <col min="9475" max="9728" width="11.44140625" style="38" hidden="1"/>
    <col min="9729" max="9729" width="11.5546875" style="38" hidden="1"/>
    <col min="9730" max="9730" width="17.109375" style="38" hidden="1"/>
    <col min="9731" max="9984" width="11.44140625" style="38" hidden="1"/>
    <col min="9985" max="9985" width="11.5546875" style="38" hidden="1"/>
    <col min="9986" max="9986" width="17.109375" style="38" hidden="1"/>
    <col min="9987" max="10240" width="11.44140625" style="38" hidden="1"/>
    <col min="10241" max="10241" width="11.5546875" style="38" hidden="1"/>
    <col min="10242" max="10242" width="17.109375" style="38" hidden="1"/>
    <col min="10243" max="10496" width="11.44140625" style="38" hidden="1"/>
    <col min="10497" max="10497" width="11.5546875" style="38" hidden="1"/>
    <col min="10498" max="10498" width="17.109375" style="38" hidden="1"/>
    <col min="10499" max="10752" width="11.44140625" style="38" hidden="1"/>
    <col min="10753" max="10753" width="11.5546875" style="38" hidden="1"/>
    <col min="10754" max="10754" width="17.109375" style="38" hidden="1"/>
    <col min="10755" max="11008" width="11.44140625" style="38" hidden="1"/>
    <col min="11009" max="11009" width="11.5546875" style="38" hidden="1"/>
    <col min="11010" max="11010" width="17.109375" style="38" hidden="1"/>
    <col min="11011" max="11264" width="11.44140625" style="38" hidden="1"/>
    <col min="11265" max="11265" width="11.5546875" style="38" hidden="1"/>
    <col min="11266" max="11266" width="17.109375" style="38" hidden="1"/>
    <col min="11267" max="11520" width="11.44140625" style="38" hidden="1"/>
    <col min="11521" max="11521" width="11.5546875" style="38" hidden="1"/>
    <col min="11522" max="11522" width="17.109375" style="38" hidden="1"/>
    <col min="11523" max="11776" width="11.44140625" style="38" hidden="1"/>
    <col min="11777" max="11777" width="11.5546875" style="38" hidden="1"/>
    <col min="11778" max="11778" width="17.109375" style="38" hidden="1"/>
    <col min="11779" max="12032" width="11.44140625" style="38" hidden="1"/>
    <col min="12033" max="12033" width="11.5546875" style="38" hidden="1"/>
    <col min="12034" max="12034" width="17.109375" style="38" hidden="1"/>
    <col min="12035" max="12288" width="11.44140625" style="38" hidden="1"/>
    <col min="12289" max="12289" width="11.5546875" style="38" hidden="1"/>
    <col min="12290" max="12290" width="17.109375" style="38" hidden="1"/>
    <col min="12291" max="12544" width="11.44140625" style="38" hidden="1"/>
    <col min="12545" max="12545" width="11.5546875" style="38" hidden="1"/>
    <col min="12546" max="12546" width="17.109375" style="38" hidden="1"/>
    <col min="12547" max="12800" width="11.44140625" style="38" hidden="1"/>
    <col min="12801" max="12801" width="11.5546875" style="38" hidden="1"/>
    <col min="12802" max="12802" width="17.109375" style="38" hidden="1"/>
    <col min="12803" max="13056" width="11.44140625" style="38" hidden="1"/>
    <col min="13057" max="13057" width="11.5546875" style="38" hidden="1"/>
    <col min="13058" max="13058" width="17.109375" style="38" hidden="1"/>
    <col min="13059" max="13312" width="11.44140625" style="38" hidden="1"/>
    <col min="13313" max="13313" width="11.5546875" style="38" hidden="1"/>
    <col min="13314" max="13314" width="17.109375" style="38" hidden="1"/>
    <col min="13315" max="13568" width="11.44140625" style="38" hidden="1"/>
    <col min="13569" max="13569" width="11.5546875" style="38" hidden="1"/>
    <col min="13570" max="13570" width="17.109375" style="38" hidden="1"/>
    <col min="13571" max="13824" width="11.44140625" style="38" hidden="1"/>
    <col min="13825" max="13825" width="11.5546875" style="38" hidden="1"/>
    <col min="13826" max="13826" width="17.109375" style="38" hidden="1"/>
    <col min="13827" max="14080" width="11.44140625" style="38" hidden="1"/>
    <col min="14081" max="14081" width="11.5546875" style="38" hidden="1"/>
    <col min="14082" max="14082" width="17.109375" style="38" hidden="1"/>
    <col min="14083" max="14336" width="11.44140625" style="38" hidden="1"/>
    <col min="14337" max="14337" width="11.5546875" style="38" hidden="1"/>
    <col min="14338" max="14338" width="17.109375" style="38" hidden="1"/>
    <col min="14339" max="14592" width="11.44140625" style="38" hidden="1"/>
    <col min="14593" max="14593" width="11.5546875" style="38" hidden="1"/>
    <col min="14594" max="14594" width="17.109375" style="38" hidden="1"/>
    <col min="14595" max="14848" width="11.44140625" style="38" hidden="1"/>
    <col min="14849" max="14849" width="11.5546875" style="38" hidden="1"/>
    <col min="14850" max="14850" width="17.109375" style="38" hidden="1"/>
    <col min="14851" max="15104" width="11.44140625" style="38" hidden="1"/>
    <col min="15105" max="15105" width="11.5546875" style="38" hidden="1"/>
    <col min="15106" max="15106" width="17.109375" style="38" hidden="1"/>
    <col min="15107" max="15360" width="11.44140625" style="38" hidden="1"/>
    <col min="15361" max="15361" width="11.5546875" style="38" hidden="1"/>
    <col min="15362" max="15362" width="17.109375" style="38" hidden="1"/>
    <col min="15363" max="15616" width="11.44140625" style="38" hidden="1"/>
    <col min="15617" max="15617" width="11.5546875" style="38" hidden="1"/>
    <col min="15618" max="15618" width="17.109375" style="38" hidden="1"/>
    <col min="15619" max="15872" width="11.44140625" style="38" hidden="1"/>
    <col min="15873" max="15873" width="11.5546875" style="38" hidden="1"/>
    <col min="15874" max="15874" width="17.109375" style="38" hidden="1"/>
    <col min="15875" max="16128" width="11.44140625" style="38" hidden="1"/>
    <col min="16129" max="16129" width="11.5546875" style="38" hidden="1"/>
    <col min="16130" max="16130" width="17.109375" style="38" hidden="1"/>
    <col min="16131" max="16384" width="11.44140625" style="38" hidden="1"/>
  </cols>
  <sheetData>
    <row r="1" spans="1:10" ht="17.399999999999999" x14ac:dyDescent="0.3">
      <c r="A1" s="37" t="s">
        <v>373</v>
      </c>
      <c r="B1" s="37"/>
      <c r="C1" s="36"/>
      <c r="D1" s="37"/>
      <c r="E1" s="37"/>
      <c r="F1" s="36"/>
      <c r="G1" s="36"/>
      <c r="H1" s="36"/>
    </row>
    <row r="2" spans="1:10" ht="17.399999999999999" customHeight="1" x14ac:dyDescent="0.3">
      <c r="A2" s="436" t="s">
        <v>537</v>
      </c>
      <c r="B2" s="436"/>
      <c r="C2" s="436"/>
      <c r="D2" s="436"/>
      <c r="E2" s="436"/>
      <c r="F2" s="441" t="s">
        <v>107</v>
      </c>
      <c r="G2" s="441"/>
      <c r="H2" s="441"/>
    </row>
    <row r="3" spans="1:10" ht="17.399999999999999" x14ac:dyDescent="0.3">
      <c r="A3" s="436" t="s">
        <v>534</v>
      </c>
      <c r="B3" s="436"/>
      <c r="C3" s="436"/>
      <c r="D3" s="36"/>
      <c r="E3" s="36"/>
      <c r="F3" s="441" t="s">
        <v>108</v>
      </c>
      <c r="G3" s="441"/>
      <c r="H3" s="441"/>
    </row>
    <row r="4" spans="1:10" ht="17.399999999999999" x14ac:dyDescent="0.3">
      <c r="A4" s="37" t="s">
        <v>130</v>
      </c>
      <c r="B4" s="37"/>
      <c r="C4" s="36"/>
      <c r="D4" s="36"/>
      <c r="E4" s="36"/>
      <c r="F4" s="441" t="s">
        <v>450</v>
      </c>
      <c r="G4" s="441"/>
      <c r="H4" s="441"/>
    </row>
    <row r="5" spans="1:10" ht="17.399999999999999" x14ac:dyDescent="0.3">
      <c r="A5" s="37" t="s">
        <v>109</v>
      </c>
      <c r="B5" s="434"/>
      <c r="C5" s="36"/>
      <c r="D5" s="36"/>
      <c r="E5" s="36"/>
      <c r="F5" s="435"/>
      <c r="G5" s="435"/>
      <c r="H5" s="435"/>
    </row>
    <row r="6" spans="1:10" x14ac:dyDescent="0.25">
      <c r="A6" s="36"/>
      <c r="B6" s="36"/>
      <c r="C6" s="36"/>
      <c r="D6" s="36"/>
      <c r="E6" s="36"/>
      <c r="F6" s="36"/>
      <c r="G6" s="36"/>
      <c r="H6" s="36"/>
    </row>
    <row r="7" spans="1:10" s="59" customFormat="1" ht="19.95" customHeight="1" x14ac:dyDescent="0.3">
      <c r="A7" s="444" t="s">
        <v>111</v>
      </c>
      <c r="B7" s="445"/>
      <c r="C7" s="442" t="s">
        <v>451</v>
      </c>
      <c r="D7" s="443"/>
    </row>
    <row r="8" spans="1:10" s="59" customFormat="1" ht="19.95" customHeight="1" x14ac:dyDescent="0.3">
      <c r="A8" s="73" t="s">
        <v>112</v>
      </c>
      <c r="B8" s="72"/>
      <c r="C8" s="446" t="s">
        <v>239</v>
      </c>
      <c r="D8" s="447"/>
      <c r="E8" s="424"/>
      <c r="F8" s="400"/>
    </row>
    <row r="9" spans="1:10" s="404" customFormat="1" ht="19.95" customHeight="1" x14ac:dyDescent="0.3">
      <c r="A9" s="437" t="s">
        <v>73</v>
      </c>
      <c r="B9" s="438"/>
      <c r="C9" s="439" t="s">
        <v>239</v>
      </c>
      <c r="D9" s="439"/>
      <c r="E9" s="439"/>
      <c r="F9" s="439"/>
      <c r="G9" s="401"/>
      <c r="H9" s="401"/>
    </row>
    <row r="10" spans="1:10" s="59" customFormat="1" ht="19.95" customHeight="1" x14ac:dyDescent="0.3">
      <c r="A10" s="73" t="s">
        <v>305</v>
      </c>
      <c r="B10" s="402"/>
      <c r="C10" s="448">
        <v>0.15</v>
      </c>
      <c r="D10" s="448"/>
      <c r="E10" s="449" t="s">
        <v>169</v>
      </c>
      <c r="F10" s="449"/>
      <c r="G10" s="449"/>
      <c r="H10" s="449"/>
    </row>
    <row r="11" spans="1:10" ht="15.6" x14ac:dyDescent="0.3">
      <c r="A11" s="440"/>
      <c r="B11" s="440"/>
      <c r="C11" s="440"/>
      <c r="D11" s="36"/>
      <c r="E11" s="36"/>
      <c r="F11" s="36"/>
      <c r="G11" s="36"/>
      <c r="H11" s="36"/>
    </row>
    <row r="12" spans="1:10" s="40" customFormat="1" ht="15.6" x14ac:dyDescent="0.3">
      <c r="A12" s="440" t="s">
        <v>120</v>
      </c>
      <c r="B12" s="440"/>
      <c r="C12" s="440"/>
      <c r="D12" s="39"/>
      <c r="E12" s="39"/>
      <c r="F12" s="39"/>
      <c r="G12" s="39"/>
      <c r="H12" s="39"/>
    </row>
    <row r="13" spans="1:10" x14ac:dyDescent="0.25">
      <c r="A13" s="463" t="s">
        <v>452</v>
      </c>
      <c r="B13" s="463"/>
      <c r="C13" s="463"/>
      <c r="D13" s="36"/>
      <c r="E13" s="36"/>
      <c r="F13" s="36"/>
      <c r="G13" s="36"/>
      <c r="H13" s="36"/>
    </row>
    <row r="14" spans="1:10" x14ac:dyDescent="0.25">
      <c r="A14" s="36"/>
      <c r="B14" s="36"/>
      <c r="C14" s="36"/>
      <c r="D14" s="36"/>
      <c r="E14" s="36"/>
      <c r="F14" s="36"/>
      <c r="G14" s="36"/>
      <c r="H14" s="36"/>
      <c r="J14" s="51"/>
    </row>
    <row r="15" spans="1:10" s="59" customFormat="1" ht="20.100000000000001" customHeight="1" x14ac:dyDescent="0.3">
      <c r="A15" s="58" t="s">
        <v>110</v>
      </c>
      <c r="B15" s="58"/>
      <c r="C15" s="464"/>
      <c r="D15" s="457"/>
      <c r="E15" s="465" t="s">
        <v>58</v>
      </c>
      <c r="F15" s="466"/>
      <c r="G15" s="458"/>
      <c r="H15" s="459"/>
    </row>
    <row r="16" spans="1:10" s="53" customFormat="1" ht="20.100000000000001" customHeight="1" x14ac:dyDescent="0.3">
      <c r="A16" s="52" t="s">
        <v>113</v>
      </c>
      <c r="B16" s="52"/>
      <c r="C16" s="455"/>
      <c r="D16" s="456"/>
      <c r="E16" s="456"/>
      <c r="F16" s="456"/>
      <c r="G16" s="456"/>
      <c r="H16" s="457"/>
    </row>
    <row r="17" spans="1:15" s="44" customFormat="1" ht="20.100000000000001" customHeight="1" x14ac:dyDescent="0.25">
      <c r="A17" s="453"/>
      <c r="B17" s="453"/>
      <c r="C17" s="453"/>
      <c r="D17" s="453"/>
      <c r="E17" s="453"/>
      <c r="F17" s="453"/>
      <c r="G17" s="453"/>
      <c r="H17" s="453"/>
      <c r="N17" s="61"/>
      <c r="O17" s="62"/>
    </row>
    <row r="18" spans="1:15" s="44" customFormat="1" ht="20.100000000000001" customHeight="1" x14ac:dyDescent="0.3">
      <c r="A18" s="454" t="s">
        <v>453</v>
      </c>
      <c r="B18" s="454"/>
      <c r="C18" s="453"/>
      <c r="D18" s="453"/>
      <c r="E18" s="453"/>
      <c r="F18" s="453"/>
      <c r="G18" s="453"/>
      <c r="H18" s="453"/>
    </row>
    <row r="19" spans="1:15" s="53" customFormat="1" ht="20.100000000000001" customHeight="1" x14ac:dyDescent="0.3">
      <c r="A19" s="56" t="s">
        <v>114</v>
      </c>
      <c r="B19" s="56"/>
      <c r="C19" s="460"/>
      <c r="D19" s="461"/>
      <c r="E19" s="461"/>
      <c r="F19" s="461"/>
      <c r="G19" s="461"/>
      <c r="H19" s="462"/>
      <c r="J19" s="122"/>
    </row>
    <row r="20" spans="1:15" s="53" customFormat="1" ht="20.100000000000001" customHeight="1" x14ac:dyDescent="0.3">
      <c r="A20" s="56" t="s">
        <v>454</v>
      </c>
      <c r="B20" s="56"/>
      <c r="C20" s="450"/>
      <c r="D20" s="451"/>
      <c r="E20" s="451"/>
      <c r="F20" s="451"/>
      <c r="G20" s="451"/>
      <c r="H20" s="452"/>
    </row>
    <row r="21" spans="1:15" s="53" customFormat="1" ht="20.100000000000001" customHeight="1" x14ac:dyDescent="0.3">
      <c r="A21" s="52" t="s">
        <v>455</v>
      </c>
      <c r="B21" s="52"/>
      <c r="C21" s="450"/>
      <c r="D21" s="451"/>
      <c r="E21" s="451"/>
      <c r="F21" s="451"/>
      <c r="G21" s="451"/>
      <c r="H21" s="452"/>
    </row>
    <row r="22" spans="1:15" s="53" customFormat="1" ht="20.100000000000001" customHeight="1" x14ac:dyDescent="0.3">
      <c r="A22" s="52" t="s">
        <v>456</v>
      </c>
      <c r="B22" s="52"/>
      <c r="C22" s="450"/>
      <c r="D22" s="451"/>
      <c r="E22" s="451"/>
      <c r="F22" s="451"/>
      <c r="G22" s="451"/>
      <c r="H22" s="452"/>
    </row>
    <row r="23" spans="1:15" s="53" customFormat="1" ht="20.100000000000001" customHeight="1" x14ac:dyDescent="0.3">
      <c r="A23" s="57" t="s">
        <v>457</v>
      </c>
      <c r="B23" s="57"/>
      <c r="C23" s="450"/>
      <c r="D23" s="451"/>
      <c r="E23" s="451"/>
      <c r="F23" s="451"/>
      <c r="G23" s="451"/>
      <c r="H23" s="452"/>
    </row>
    <row r="24" spans="1:15" s="44" customFormat="1" ht="20.100000000000001" customHeight="1" x14ac:dyDescent="0.25">
      <c r="A24" s="453"/>
      <c r="B24" s="453"/>
      <c r="C24" s="453"/>
      <c r="D24" s="453"/>
      <c r="E24" s="453"/>
      <c r="F24" s="453"/>
      <c r="G24" s="453"/>
      <c r="H24" s="453"/>
    </row>
    <row r="25" spans="1:15" s="44" customFormat="1" ht="20.100000000000001" customHeight="1" x14ac:dyDescent="0.3">
      <c r="A25" s="454" t="s">
        <v>121</v>
      </c>
      <c r="B25" s="454"/>
      <c r="C25" s="453"/>
      <c r="D25" s="453"/>
      <c r="E25" s="453"/>
      <c r="F25" s="453"/>
      <c r="G25" s="453"/>
      <c r="H25" s="453"/>
    </row>
    <row r="26" spans="1:15" s="44" customFormat="1" ht="10.5" customHeight="1" x14ac:dyDescent="0.25">
      <c r="B26" s="42"/>
      <c r="C26" s="76"/>
      <c r="D26" s="76"/>
      <c r="E26" s="76"/>
      <c r="F26" s="76"/>
      <c r="G26" s="76"/>
      <c r="H26" s="76"/>
    </row>
    <row r="27" spans="1:15" s="55" customFormat="1" ht="39" customHeight="1" x14ac:dyDescent="0.3">
      <c r="A27" s="52" t="s">
        <v>115</v>
      </c>
      <c r="B27" s="54"/>
      <c r="C27" s="450"/>
      <c r="D27" s="451"/>
      <c r="E27" s="451"/>
      <c r="F27" s="451"/>
      <c r="G27" s="451"/>
      <c r="H27" s="452"/>
    </row>
    <row r="28" spans="1:15" s="47" customFormat="1" ht="9" customHeight="1" x14ac:dyDescent="0.25">
      <c r="A28" s="77"/>
      <c r="B28" s="77"/>
      <c r="C28" s="77"/>
      <c r="D28" s="77"/>
      <c r="E28" s="77"/>
      <c r="F28" s="77"/>
      <c r="G28" s="77"/>
      <c r="H28" s="77"/>
    </row>
    <row r="29" spans="1:15" s="45" customFormat="1" ht="20.100000000000001" customHeight="1" x14ac:dyDescent="0.3">
      <c r="A29" s="454" t="s">
        <v>122</v>
      </c>
      <c r="B29" s="454"/>
      <c r="C29" s="454"/>
      <c r="D29" s="42"/>
      <c r="E29" s="42"/>
      <c r="F29" s="42"/>
      <c r="G29" s="42"/>
      <c r="H29" s="42"/>
    </row>
    <row r="30" spans="1:15" s="45" customFormat="1" ht="15.75" customHeight="1" x14ac:dyDescent="0.3">
      <c r="A30" s="46"/>
      <c r="B30" s="46"/>
      <c r="C30" s="472" t="s">
        <v>116</v>
      </c>
      <c r="D30" s="472"/>
      <c r="G30" s="472" t="s">
        <v>117</v>
      </c>
      <c r="H30" s="472"/>
    </row>
    <row r="31" spans="1:15" s="53" customFormat="1" ht="21" customHeight="1" x14ac:dyDescent="0.3">
      <c r="A31" s="60" t="s">
        <v>118</v>
      </c>
      <c r="B31" s="60"/>
      <c r="C31" s="469"/>
      <c r="D31" s="470"/>
      <c r="G31" s="469"/>
      <c r="H31" s="470"/>
    </row>
    <row r="32" spans="1:15" s="63" customFormat="1" ht="26.25" customHeight="1" x14ac:dyDescent="0.3">
      <c r="A32" s="60" t="s">
        <v>159</v>
      </c>
      <c r="B32" s="68"/>
      <c r="C32" s="121" t="str">
        <f>IF(von="","~",DATEDIF(von,bis+1,"m"))</f>
        <v>~</v>
      </c>
      <c r="D32" s="121" t="str">
        <f>IF(von="","~",bis-EDATE(von,LaufzeitMonate)+1)</f>
        <v>~</v>
      </c>
      <c r="E32" s="467" t="s">
        <v>158</v>
      </c>
      <c r="F32" s="468"/>
      <c r="G32" s="471" t="str">
        <f>IF(bis="","~",DATEDIF(von,bis+1,"d"))</f>
        <v>~</v>
      </c>
      <c r="H32" s="471"/>
    </row>
    <row r="33" spans="1:8" x14ac:dyDescent="0.25">
      <c r="A33" s="48"/>
      <c r="B33" s="36"/>
      <c r="C33" s="36"/>
      <c r="D33" s="36"/>
      <c r="E33" s="36"/>
      <c r="F33" s="36"/>
      <c r="G33" s="36"/>
      <c r="H33" s="36"/>
    </row>
    <row r="34" spans="1:8" hidden="1" x14ac:dyDescent="0.25">
      <c r="A34" s="41"/>
      <c r="B34" s="41"/>
      <c r="C34" s="41"/>
      <c r="D34" s="41"/>
      <c r="E34" s="41"/>
      <c r="F34" s="41"/>
      <c r="G34" s="41"/>
      <c r="H34" s="41"/>
    </row>
    <row r="35" spans="1:8" hidden="1" x14ac:dyDescent="0.25">
      <c r="A35" s="41"/>
      <c r="B35" s="41"/>
      <c r="C35" s="41"/>
      <c r="D35" s="41"/>
      <c r="E35" s="41"/>
      <c r="F35" s="41"/>
      <c r="G35" s="41"/>
      <c r="H35" s="41"/>
    </row>
    <row r="36" spans="1:8" hidden="1" x14ac:dyDescent="0.25">
      <c r="A36" s="41"/>
      <c r="B36" s="41"/>
      <c r="C36" s="41"/>
      <c r="D36" s="41"/>
      <c r="E36" s="41"/>
      <c r="F36" s="41"/>
      <c r="G36" s="41"/>
      <c r="H36" s="41"/>
    </row>
    <row r="37" spans="1:8" hidden="1" x14ac:dyDescent="0.25">
      <c r="A37" s="41"/>
      <c r="B37" s="41"/>
      <c r="C37" s="41"/>
      <c r="D37" s="41"/>
      <c r="E37" s="41"/>
      <c r="F37" s="41"/>
      <c r="G37" s="41"/>
      <c r="H37" s="41"/>
    </row>
    <row r="38" spans="1:8" hidden="1" x14ac:dyDescent="0.25">
      <c r="A38" s="41"/>
      <c r="B38" s="41"/>
      <c r="C38" s="41"/>
      <c r="D38" s="41"/>
      <c r="E38" s="41"/>
      <c r="F38" s="41"/>
      <c r="G38" s="41"/>
      <c r="H38" s="41"/>
    </row>
    <row r="39" spans="1:8" hidden="1" x14ac:dyDescent="0.25">
      <c r="A39" s="41"/>
      <c r="B39" s="41"/>
      <c r="C39" s="41"/>
      <c r="D39" s="41"/>
      <c r="E39" s="41"/>
      <c r="F39" s="41"/>
      <c r="G39" s="41"/>
      <c r="H39" s="41"/>
    </row>
    <row r="40" spans="1:8" hidden="1" x14ac:dyDescent="0.25">
      <c r="A40" s="41"/>
      <c r="B40" s="41"/>
      <c r="C40" s="41"/>
      <c r="D40" s="41"/>
      <c r="E40" s="41"/>
      <c r="F40" s="41"/>
      <c r="G40" s="41"/>
      <c r="H40" s="41"/>
    </row>
    <row r="41" spans="1:8" hidden="1" x14ac:dyDescent="0.25">
      <c r="A41" s="41"/>
      <c r="B41" s="41"/>
      <c r="C41" s="41"/>
      <c r="D41" s="41"/>
      <c r="E41" s="41"/>
      <c r="F41" s="41"/>
      <c r="G41" s="41"/>
      <c r="H41" s="41"/>
    </row>
    <row r="42" spans="1:8" hidden="1" x14ac:dyDescent="0.25">
      <c r="A42" s="41"/>
      <c r="B42" s="41"/>
      <c r="C42" s="41"/>
      <c r="D42" s="41"/>
      <c r="E42" s="41"/>
      <c r="F42" s="41"/>
      <c r="G42" s="41"/>
      <c r="H42" s="41"/>
    </row>
    <row r="43" spans="1:8" hidden="1" x14ac:dyDescent="0.25">
      <c r="A43" s="41"/>
      <c r="B43" s="41"/>
      <c r="C43" s="41"/>
      <c r="D43" s="41"/>
      <c r="E43" s="41"/>
      <c r="F43" s="41"/>
      <c r="G43" s="41"/>
      <c r="H43" s="41"/>
    </row>
    <row r="44" spans="1:8" hidden="1" x14ac:dyDescent="0.25">
      <c r="A44" s="41"/>
      <c r="B44" s="41"/>
      <c r="C44" s="41"/>
      <c r="D44" s="41"/>
      <c r="E44" s="41"/>
      <c r="F44" s="41"/>
      <c r="G44" s="41"/>
      <c r="H44" s="41"/>
    </row>
    <row r="45" spans="1:8" hidden="1" x14ac:dyDescent="0.25">
      <c r="A45" s="41"/>
      <c r="B45" s="41"/>
      <c r="C45" s="41"/>
      <c r="D45" s="41"/>
      <c r="E45" s="41"/>
      <c r="F45" s="41"/>
      <c r="G45" s="41"/>
      <c r="H45" s="41"/>
    </row>
    <row r="46" spans="1:8" hidden="1" x14ac:dyDescent="0.25">
      <c r="A46" s="41"/>
      <c r="B46" s="41"/>
      <c r="C46" s="41"/>
      <c r="D46" s="41"/>
      <c r="E46" s="41"/>
      <c r="F46" s="41"/>
      <c r="G46" s="41"/>
      <c r="H46" s="41"/>
    </row>
    <row r="47" spans="1:8" hidden="1" x14ac:dyDescent="0.25">
      <c r="A47" s="41"/>
      <c r="B47" s="41"/>
      <c r="C47" s="41"/>
      <c r="D47" s="41"/>
      <c r="E47" s="41"/>
      <c r="F47" s="41"/>
      <c r="G47" s="41"/>
      <c r="H47" s="41"/>
    </row>
    <row r="48" spans="1:8" hidden="1" x14ac:dyDescent="0.25">
      <c r="A48" s="41"/>
      <c r="B48" s="41"/>
      <c r="C48" s="41"/>
      <c r="D48" s="41"/>
      <c r="E48" s="41"/>
      <c r="F48" s="41"/>
      <c r="G48" s="41"/>
      <c r="H48" s="41"/>
    </row>
    <row r="49" spans="1:8" hidden="1" x14ac:dyDescent="0.25">
      <c r="A49" s="41"/>
      <c r="B49" s="41"/>
      <c r="C49" s="41"/>
      <c r="D49" s="41"/>
      <c r="E49" s="41"/>
      <c r="F49" s="41"/>
      <c r="G49" s="41"/>
      <c r="H49" s="41"/>
    </row>
    <row r="50" spans="1:8" hidden="1" x14ac:dyDescent="0.25">
      <c r="A50" s="41"/>
      <c r="B50" s="41"/>
      <c r="C50" s="41"/>
      <c r="D50" s="41"/>
      <c r="E50" s="41"/>
      <c r="F50" s="41"/>
      <c r="G50" s="41"/>
      <c r="H50" s="41"/>
    </row>
    <row r="51" spans="1:8" hidden="1" x14ac:dyDescent="0.25">
      <c r="A51" s="41"/>
      <c r="B51" s="41"/>
      <c r="C51" s="41"/>
      <c r="D51" s="41"/>
      <c r="E51" s="41"/>
      <c r="F51" s="41"/>
      <c r="G51" s="41"/>
      <c r="H51" s="41"/>
    </row>
    <row r="52" spans="1:8" hidden="1" x14ac:dyDescent="0.25">
      <c r="A52" s="41"/>
      <c r="B52" s="41"/>
      <c r="C52" s="41"/>
      <c r="D52" s="41"/>
      <c r="E52" s="41"/>
      <c r="F52" s="41"/>
      <c r="G52" s="41"/>
      <c r="H52" s="41"/>
    </row>
    <row r="53" spans="1:8" hidden="1" x14ac:dyDescent="0.25">
      <c r="A53" s="41"/>
      <c r="B53" s="41"/>
      <c r="C53" s="41"/>
      <c r="D53" s="41"/>
      <c r="E53" s="41"/>
      <c r="F53" s="41"/>
      <c r="G53" s="41"/>
      <c r="H53" s="41"/>
    </row>
    <row r="54" spans="1:8" hidden="1" x14ac:dyDescent="0.25">
      <c r="A54" s="41"/>
      <c r="B54" s="41"/>
      <c r="C54" s="41"/>
      <c r="D54" s="41"/>
      <c r="E54" s="41"/>
      <c r="F54" s="41"/>
      <c r="G54" s="41"/>
      <c r="H54" s="41"/>
    </row>
    <row r="55" spans="1:8" hidden="1" x14ac:dyDescent="0.25">
      <c r="A55" s="41"/>
      <c r="B55" s="41"/>
      <c r="C55" s="41"/>
      <c r="D55" s="41"/>
      <c r="E55" s="41"/>
      <c r="F55" s="41"/>
      <c r="G55" s="41"/>
      <c r="H55" s="41"/>
    </row>
    <row r="56" spans="1:8" hidden="1" x14ac:dyDescent="0.25">
      <c r="A56" s="41"/>
      <c r="B56" s="41"/>
      <c r="C56" s="41"/>
      <c r="D56" s="41"/>
      <c r="E56" s="41"/>
      <c r="F56" s="41"/>
      <c r="G56" s="41"/>
      <c r="H56" s="41"/>
    </row>
    <row r="57" spans="1:8" hidden="1" x14ac:dyDescent="0.25">
      <c r="A57" s="41"/>
      <c r="B57" s="41"/>
      <c r="C57" s="41"/>
      <c r="D57" s="41"/>
      <c r="E57" s="41"/>
      <c r="F57" s="41"/>
      <c r="G57" s="41"/>
      <c r="H57" s="41"/>
    </row>
    <row r="58" spans="1:8" hidden="1" x14ac:dyDescent="0.25">
      <c r="A58" s="41"/>
      <c r="B58" s="41"/>
      <c r="C58" s="41"/>
      <c r="D58" s="41"/>
      <c r="E58" s="41"/>
      <c r="F58" s="41"/>
      <c r="G58" s="41"/>
      <c r="H58" s="41"/>
    </row>
    <row r="59" spans="1:8" hidden="1" x14ac:dyDescent="0.25">
      <c r="A59" s="41"/>
      <c r="B59" s="41"/>
      <c r="C59" s="41"/>
      <c r="D59" s="41"/>
      <c r="E59" s="41"/>
      <c r="F59" s="41"/>
      <c r="G59" s="41"/>
      <c r="H59" s="41"/>
    </row>
    <row r="60" spans="1:8" hidden="1" x14ac:dyDescent="0.25">
      <c r="A60" s="41"/>
      <c r="B60" s="41"/>
      <c r="C60" s="41"/>
      <c r="D60" s="41"/>
      <c r="E60" s="41"/>
      <c r="F60" s="41"/>
      <c r="G60" s="41"/>
      <c r="H60" s="41"/>
    </row>
    <row r="61" spans="1:8" hidden="1" x14ac:dyDescent="0.25">
      <c r="A61" s="41"/>
      <c r="B61" s="41"/>
      <c r="C61" s="41"/>
      <c r="D61" s="41"/>
      <c r="E61" s="41"/>
      <c r="F61" s="41"/>
      <c r="G61" s="41"/>
      <c r="H61" s="41"/>
    </row>
    <row r="62" spans="1:8" hidden="1" x14ac:dyDescent="0.25">
      <c r="A62" s="41"/>
      <c r="B62" s="41"/>
      <c r="C62" s="41"/>
      <c r="D62" s="41"/>
      <c r="E62" s="41"/>
      <c r="F62" s="41"/>
      <c r="G62" s="41"/>
      <c r="H62" s="41"/>
    </row>
    <row r="63" spans="1:8" hidden="1" x14ac:dyDescent="0.25">
      <c r="A63" s="41"/>
      <c r="B63" s="41"/>
      <c r="C63" s="41"/>
      <c r="D63" s="41"/>
      <c r="E63" s="41"/>
      <c r="F63" s="41"/>
      <c r="G63" s="41"/>
      <c r="H63" s="41"/>
    </row>
    <row r="64" spans="1:8" hidden="1" x14ac:dyDescent="0.25">
      <c r="A64" s="41"/>
      <c r="B64" s="41"/>
      <c r="C64" s="41"/>
      <c r="D64" s="41"/>
      <c r="E64" s="41"/>
      <c r="F64" s="41"/>
      <c r="G64" s="41"/>
      <c r="H64" s="41"/>
    </row>
    <row r="65" spans="1:8" hidden="1" x14ac:dyDescent="0.25">
      <c r="A65" s="41"/>
      <c r="B65" s="41"/>
      <c r="C65" s="41"/>
      <c r="D65" s="41"/>
      <c r="E65" s="41"/>
      <c r="F65" s="41"/>
      <c r="G65" s="41"/>
      <c r="H65" s="41"/>
    </row>
    <row r="66" spans="1:8" hidden="1" x14ac:dyDescent="0.25">
      <c r="A66" s="41"/>
      <c r="B66" s="41"/>
      <c r="C66" s="41"/>
      <c r="D66" s="41"/>
      <c r="E66" s="41"/>
      <c r="F66" s="41"/>
      <c r="G66" s="41"/>
      <c r="H66" s="41"/>
    </row>
    <row r="67" spans="1:8" hidden="1" x14ac:dyDescent="0.25">
      <c r="A67" s="41"/>
      <c r="B67" s="41"/>
      <c r="C67" s="41"/>
      <c r="D67" s="41"/>
      <c r="E67" s="41"/>
      <c r="F67" s="41"/>
      <c r="G67" s="41"/>
      <c r="H67" s="41"/>
    </row>
    <row r="68" spans="1:8" hidden="1" x14ac:dyDescent="0.25">
      <c r="A68" s="41"/>
      <c r="B68" s="41"/>
      <c r="C68" s="41"/>
      <c r="D68" s="41"/>
      <c r="E68" s="41"/>
      <c r="F68" s="41"/>
      <c r="G68" s="41"/>
      <c r="H68" s="41"/>
    </row>
    <row r="69" spans="1:8" hidden="1" x14ac:dyDescent="0.25">
      <c r="A69" s="41"/>
      <c r="B69" s="41"/>
      <c r="C69" s="41"/>
      <c r="D69" s="41"/>
      <c r="E69" s="41"/>
      <c r="F69" s="41"/>
      <c r="G69" s="41"/>
      <c r="H69" s="41"/>
    </row>
    <row r="70" spans="1:8" hidden="1" x14ac:dyDescent="0.25">
      <c r="A70" s="41"/>
      <c r="B70" s="41"/>
      <c r="C70" s="41"/>
      <c r="D70" s="41"/>
      <c r="E70" s="41"/>
      <c r="F70" s="41"/>
      <c r="G70" s="41"/>
      <c r="H70" s="41"/>
    </row>
    <row r="71" spans="1:8" hidden="1" x14ac:dyDescent="0.25">
      <c r="A71" s="41"/>
      <c r="B71" s="41"/>
      <c r="C71" s="41"/>
      <c r="D71" s="41"/>
      <c r="E71" s="41"/>
      <c r="F71" s="41"/>
      <c r="G71" s="41"/>
      <c r="H71" s="41"/>
    </row>
    <row r="72" spans="1:8" hidden="1" x14ac:dyDescent="0.25">
      <c r="A72" s="41"/>
      <c r="B72" s="41"/>
      <c r="C72" s="41"/>
      <c r="D72" s="41"/>
      <c r="E72" s="41"/>
      <c r="F72" s="41"/>
      <c r="G72" s="41"/>
      <c r="H72" s="41"/>
    </row>
    <row r="73" spans="1:8" hidden="1" x14ac:dyDescent="0.25">
      <c r="A73" s="41"/>
      <c r="B73" s="41"/>
      <c r="C73" s="41"/>
      <c r="D73" s="41"/>
      <c r="E73" s="41"/>
      <c r="F73" s="41"/>
      <c r="G73" s="41"/>
      <c r="H73" s="41"/>
    </row>
    <row r="74" spans="1:8" hidden="1" x14ac:dyDescent="0.25">
      <c r="A74" s="41"/>
      <c r="B74" s="41"/>
      <c r="C74" s="41"/>
      <c r="D74" s="41"/>
      <c r="E74" s="41"/>
      <c r="F74" s="41"/>
      <c r="G74" s="41"/>
      <c r="H74" s="41"/>
    </row>
    <row r="75" spans="1:8" hidden="1" x14ac:dyDescent="0.25">
      <c r="A75" s="41"/>
      <c r="B75" s="41"/>
      <c r="C75" s="41"/>
      <c r="D75" s="41"/>
      <c r="E75" s="41"/>
      <c r="F75" s="41"/>
      <c r="G75" s="41"/>
      <c r="H75" s="41"/>
    </row>
    <row r="76" spans="1:8" hidden="1" x14ac:dyDescent="0.25">
      <c r="A76" s="43"/>
      <c r="B76" s="43"/>
      <c r="C76" s="43"/>
      <c r="D76" s="43"/>
      <c r="E76" s="43"/>
      <c r="F76" s="43"/>
      <c r="G76" s="43"/>
      <c r="H76" s="43"/>
    </row>
    <row r="77" spans="1:8" hidden="1" x14ac:dyDescent="0.25">
      <c r="A77" s="43"/>
      <c r="B77" s="43"/>
      <c r="C77" s="43"/>
      <c r="D77" s="43"/>
      <c r="E77" s="43"/>
      <c r="F77" s="43"/>
      <c r="G77" s="43"/>
      <c r="H77" s="43"/>
    </row>
    <row r="78" spans="1:8" hidden="1" x14ac:dyDescent="0.25">
      <c r="A78" s="43"/>
      <c r="B78" s="43"/>
      <c r="C78" s="43"/>
      <c r="D78" s="43"/>
      <c r="E78" s="43"/>
      <c r="F78" s="43"/>
      <c r="G78" s="43"/>
      <c r="H78" s="43"/>
    </row>
    <row r="79" spans="1:8" hidden="1" x14ac:dyDescent="0.25"/>
    <row r="80" spans="1:8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x14ac:dyDescent="0.25"/>
  </sheetData>
  <sheetProtection algorithmName="SHA-512" hashValue="y2Rj4xWtFP6HiMVfTwNwAACkjwmEbnWSGxm532uZ/mdAiLp/3F20RLyTDFoRnnIQYMCP6n8VM8SnlWwmE4vJHw==" saltValue="Xz/lbtkL7Ruyk15mkgZkaw==" spinCount="100000" sheet="1" selectLockedCells="1"/>
  <mergeCells count="34">
    <mergeCell ref="C23:H23"/>
    <mergeCell ref="A25:H25"/>
    <mergeCell ref="E32:F32"/>
    <mergeCell ref="C31:D31"/>
    <mergeCell ref="G31:H31"/>
    <mergeCell ref="G32:H32"/>
    <mergeCell ref="C30:D30"/>
    <mergeCell ref="G30:H30"/>
    <mergeCell ref="C27:H27"/>
    <mergeCell ref="A29:C29"/>
    <mergeCell ref="A24:H24"/>
    <mergeCell ref="A12:C12"/>
    <mergeCell ref="C21:H21"/>
    <mergeCell ref="C22:H22"/>
    <mergeCell ref="A17:H17"/>
    <mergeCell ref="A18:H18"/>
    <mergeCell ref="C20:H20"/>
    <mergeCell ref="C16:H16"/>
    <mergeCell ref="G15:H15"/>
    <mergeCell ref="C19:H19"/>
    <mergeCell ref="A13:C13"/>
    <mergeCell ref="C15:D15"/>
    <mergeCell ref="E15:F15"/>
    <mergeCell ref="A9:B9"/>
    <mergeCell ref="C9:F9"/>
    <mergeCell ref="A11:C11"/>
    <mergeCell ref="F2:H2"/>
    <mergeCell ref="F3:H3"/>
    <mergeCell ref="F4:H4"/>
    <mergeCell ref="C7:D7"/>
    <mergeCell ref="A7:B7"/>
    <mergeCell ref="C8:D8"/>
    <mergeCell ref="C10:D10"/>
    <mergeCell ref="E10:H10"/>
  </mergeCells>
  <dataValidations count="3">
    <dataValidation type="list" allowBlank="1" showInputMessage="1" showErrorMessage="1" sqref="C8">
      <formula1>Antragsverfahren</formula1>
    </dataValidation>
    <dataValidation type="list" allowBlank="1" showInputMessage="1" showErrorMessage="1" sqref="C19:H19">
      <formula1>"bitte auswählen, Erstantrag, Änderungsantrag"</formula1>
    </dataValidation>
    <dataValidation type="list" allowBlank="1" showInputMessage="1" showErrorMessage="1" sqref="C9:F9">
      <formula1>Art_Finanzierung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81" fitToHeight="0" orientation="portrait" r:id="rId1"/>
  <headerFooter>
    <oddHeader>&amp;L&amp;G&amp;R&amp;G</oddHeader>
    <oddFooter>&amp;L&amp;F
&amp;A&amp;C&amp;G
Finanzantrag_FB_SEK_V2_1_231127&amp;RSeite &amp;P von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2:H30"/>
  <sheetViews>
    <sheetView zoomScaleNormal="100" workbookViewId="0">
      <selection activeCell="A7" sqref="A7"/>
    </sheetView>
  </sheetViews>
  <sheetFormatPr baseColWidth="10" defaultColWidth="11.44140625" defaultRowHeight="13.2" x14ac:dyDescent="0.25"/>
  <cols>
    <col min="1" max="1" width="57.44140625" style="49" customWidth="1"/>
    <col min="2" max="2" width="17" style="49" bestFit="1" customWidth="1"/>
    <col min="3" max="3" width="16.88671875" style="49" bestFit="1" customWidth="1"/>
    <col min="4" max="4" width="11.44140625" style="49"/>
    <col min="5" max="5" width="14.33203125" style="49" bestFit="1" customWidth="1"/>
    <col min="6" max="16384" width="11.44140625" style="49"/>
  </cols>
  <sheetData>
    <row r="2" spans="1:8" x14ac:dyDescent="0.25">
      <c r="A2" s="50" t="s">
        <v>112</v>
      </c>
      <c r="C2" s="176" t="s">
        <v>133</v>
      </c>
      <c r="E2" s="176" t="s">
        <v>134</v>
      </c>
      <c r="G2" s="173" t="s">
        <v>140</v>
      </c>
      <c r="H2" s="173" t="s">
        <v>237</v>
      </c>
    </row>
    <row r="3" spans="1:8" x14ac:dyDescent="0.25">
      <c r="A3" s="174" t="s">
        <v>239</v>
      </c>
      <c r="C3" s="174" t="s">
        <v>239</v>
      </c>
      <c r="E3" s="174" t="s">
        <v>239</v>
      </c>
      <c r="G3" s="174" t="s">
        <v>229</v>
      </c>
      <c r="H3" s="174">
        <v>0.20799999999999999</v>
      </c>
    </row>
    <row r="4" spans="1:8" x14ac:dyDescent="0.25">
      <c r="A4" s="174" t="s">
        <v>131</v>
      </c>
      <c r="C4" s="175" t="s">
        <v>135</v>
      </c>
      <c r="E4" s="175" t="s">
        <v>139</v>
      </c>
      <c r="G4" s="174" t="s">
        <v>238</v>
      </c>
      <c r="H4" s="174">
        <v>6.4500000000000002E-2</v>
      </c>
    </row>
    <row r="5" spans="1:8" x14ac:dyDescent="0.25">
      <c r="A5" s="174" t="s">
        <v>132</v>
      </c>
      <c r="C5" s="175" t="s">
        <v>136</v>
      </c>
      <c r="E5" s="175" t="s">
        <v>135</v>
      </c>
      <c r="G5" s="174" t="s">
        <v>502</v>
      </c>
      <c r="H5" s="174">
        <v>0.42</v>
      </c>
    </row>
    <row r="6" spans="1:8" x14ac:dyDescent="0.25">
      <c r="C6" s="175" t="s">
        <v>137</v>
      </c>
      <c r="E6" s="175"/>
      <c r="G6" s="260" t="s">
        <v>289</v>
      </c>
      <c r="H6" s="260">
        <v>0.19</v>
      </c>
    </row>
    <row r="7" spans="1:8" x14ac:dyDescent="0.25">
      <c r="C7" s="175" t="s">
        <v>138</v>
      </c>
      <c r="E7" s="175"/>
      <c r="G7" s="260" t="s">
        <v>290</v>
      </c>
      <c r="H7" s="260">
        <v>6.4500000000000002E-2</v>
      </c>
    </row>
    <row r="8" spans="1:8" x14ac:dyDescent="0.25">
      <c r="C8" s="175"/>
      <c r="E8" s="175"/>
    </row>
    <row r="9" spans="1:8" x14ac:dyDescent="0.25">
      <c r="C9" s="175"/>
      <c r="E9" s="175"/>
    </row>
    <row r="10" spans="1:8" x14ac:dyDescent="0.25">
      <c r="C10" s="175"/>
      <c r="E10" s="175"/>
    </row>
    <row r="16" spans="1:8" x14ac:dyDescent="0.25">
      <c r="A16" s="49" t="s">
        <v>509</v>
      </c>
    </row>
    <row r="17" spans="1:2" x14ac:dyDescent="0.25">
      <c r="A17" s="403" t="s">
        <v>239</v>
      </c>
    </row>
    <row r="18" spans="1:2" x14ac:dyDescent="0.25">
      <c r="A18" s="403" t="s">
        <v>507</v>
      </c>
    </row>
    <row r="19" spans="1:2" x14ac:dyDescent="0.25">
      <c r="A19" s="403" t="s">
        <v>508</v>
      </c>
    </row>
    <row r="30" spans="1:2" ht="14.4" x14ac:dyDescent="0.25">
      <c r="B30" s="399"/>
    </row>
  </sheetData>
  <pageMargins left="0.70866141732283472" right="0.70866141732283472" top="0.78740157480314965" bottom="0.78740157480314965" header="0.31496062992125984" footer="0.31496062992125984"/>
  <pageSetup paperSize="9" scale="38" orientation="landscape" horizontalDpi="1200" verticalDpi="1200" r:id="rId1"/>
  <headerFooter>
    <oddFooter>&amp;L&amp;F
&amp;A&amp;CFinanzantrag_FB_SEK_V1_1_230801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322"/>
  <sheetViews>
    <sheetView topLeftCell="A289" zoomScaleNormal="100" workbookViewId="0">
      <selection activeCell="B324" sqref="B324"/>
    </sheetView>
  </sheetViews>
  <sheetFormatPr baseColWidth="10" defaultRowHeight="14.4" x14ac:dyDescent="0.3"/>
  <sheetData>
    <row r="1" spans="1:2" x14ac:dyDescent="0.3">
      <c r="A1" t="s">
        <v>155</v>
      </c>
      <c r="B1" t="s">
        <v>156</v>
      </c>
    </row>
    <row r="3" spans="1:2" x14ac:dyDescent="0.3">
      <c r="B3" t="s">
        <v>157</v>
      </c>
    </row>
    <row r="4" spans="1:2" x14ac:dyDescent="0.3">
      <c r="B4" t="s">
        <v>160</v>
      </c>
    </row>
    <row r="5" spans="1:2" x14ac:dyDescent="0.3">
      <c r="B5" t="s">
        <v>161</v>
      </c>
    </row>
    <row r="7" spans="1:2" x14ac:dyDescent="0.3">
      <c r="A7" t="s">
        <v>155</v>
      </c>
      <c r="B7" t="s">
        <v>164</v>
      </c>
    </row>
    <row r="8" spans="1:2" x14ac:dyDescent="0.3">
      <c r="B8" t="s">
        <v>162</v>
      </c>
    </row>
    <row r="9" spans="1:2" x14ac:dyDescent="0.3">
      <c r="B9" t="s">
        <v>163</v>
      </c>
    </row>
    <row r="10" spans="1:2" x14ac:dyDescent="0.3">
      <c r="B10" t="s">
        <v>165</v>
      </c>
    </row>
    <row r="11" spans="1:2" x14ac:dyDescent="0.3">
      <c r="B11" t="s">
        <v>166</v>
      </c>
    </row>
    <row r="12" spans="1:2" x14ac:dyDescent="0.3">
      <c r="B12" t="s">
        <v>167</v>
      </c>
    </row>
    <row r="13" spans="1:2" s="64" customFormat="1" x14ac:dyDescent="0.3"/>
    <row r="14" spans="1:2" x14ac:dyDescent="0.3">
      <c r="B14" t="s">
        <v>168</v>
      </c>
    </row>
    <row r="15" spans="1:2" s="64" customFormat="1" x14ac:dyDescent="0.3"/>
    <row r="17" spans="1:4" x14ac:dyDescent="0.3">
      <c r="A17" t="s">
        <v>155</v>
      </c>
      <c r="B17" t="s">
        <v>170</v>
      </c>
    </row>
    <row r="18" spans="1:4" x14ac:dyDescent="0.3">
      <c r="B18" t="s">
        <v>171</v>
      </c>
    </row>
    <row r="19" spans="1:4" x14ac:dyDescent="0.3">
      <c r="B19" t="s">
        <v>172</v>
      </c>
    </row>
    <row r="20" spans="1:4" x14ac:dyDescent="0.3">
      <c r="B20" t="s">
        <v>173</v>
      </c>
    </row>
    <row r="21" spans="1:4" s="64" customFormat="1" x14ac:dyDescent="0.3">
      <c r="B21" s="64" t="s">
        <v>174</v>
      </c>
    </row>
    <row r="22" spans="1:4" x14ac:dyDescent="0.3">
      <c r="B22" s="64" t="s">
        <v>166</v>
      </c>
    </row>
    <row r="23" spans="1:4" x14ac:dyDescent="0.3">
      <c r="B23" s="64" t="s">
        <v>167</v>
      </c>
    </row>
    <row r="24" spans="1:4" x14ac:dyDescent="0.3">
      <c r="B24" s="64"/>
    </row>
    <row r="25" spans="1:4" x14ac:dyDescent="0.3">
      <c r="B25" s="64" t="s">
        <v>168</v>
      </c>
    </row>
    <row r="27" spans="1:4" x14ac:dyDescent="0.3">
      <c r="A27" s="146" t="s">
        <v>155</v>
      </c>
      <c r="B27" s="146" t="s">
        <v>175</v>
      </c>
      <c r="C27" s="145"/>
      <c r="D27" s="145"/>
    </row>
    <row r="29" spans="1:4" x14ac:dyDescent="0.3">
      <c r="B29" s="145" t="s">
        <v>176</v>
      </c>
    </row>
    <row r="30" spans="1:4" x14ac:dyDescent="0.3">
      <c r="B30" s="145" t="s">
        <v>177</v>
      </c>
    </row>
    <row r="31" spans="1:4" x14ac:dyDescent="0.3">
      <c r="B31" s="145"/>
    </row>
    <row r="32" spans="1:4" x14ac:dyDescent="0.3">
      <c r="B32" s="145"/>
    </row>
    <row r="33" spans="2:2" x14ac:dyDescent="0.3">
      <c r="B33" s="145" t="s">
        <v>178</v>
      </c>
    </row>
    <row r="34" spans="2:2" x14ac:dyDescent="0.3">
      <c r="B34" s="145" t="s">
        <v>179</v>
      </c>
    </row>
    <row r="36" spans="2:2" x14ac:dyDescent="0.3">
      <c r="B36" s="145" t="s">
        <v>180</v>
      </c>
    </row>
    <row r="37" spans="2:2" x14ac:dyDescent="0.3">
      <c r="B37" s="145" t="s">
        <v>181</v>
      </c>
    </row>
    <row r="38" spans="2:2" x14ac:dyDescent="0.3">
      <c r="B38" s="145" t="s">
        <v>182</v>
      </c>
    </row>
    <row r="39" spans="2:2" x14ac:dyDescent="0.3">
      <c r="B39" s="145" t="s">
        <v>183</v>
      </c>
    </row>
    <row r="41" spans="2:2" x14ac:dyDescent="0.3">
      <c r="B41" s="145" t="s">
        <v>184</v>
      </c>
    </row>
    <row r="42" spans="2:2" x14ac:dyDescent="0.3">
      <c r="B42" s="145" t="s">
        <v>185</v>
      </c>
    </row>
    <row r="43" spans="2:2" x14ac:dyDescent="0.3">
      <c r="B43" s="145" t="s">
        <v>186</v>
      </c>
    </row>
    <row r="45" spans="2:2" x14ac:dyDescent="0.3">
      <c r="B45" s="147" t="s">
        <v>187</v>
      </c>
    </row>
    <row r="46" spans="2:2" x14ac:dyDescent="0.3">
      <c r="B46" t="s">
        <v>188</v>
      </c>
    </row>
    <row r="48" spans="2:2" x14ac:dyDescent="0.3">
      <c r="B48" t="s">
        <v>189</v>
      </c>
    </row>
    <row r="49" spans="1:2" x14ac:dyDescent="0.3">
      <c r="B49" s="147" t="s">
        <v>190</v>
      </c>
    </row>
    <row r="51" spans="1:2" s="148" customFormat="1" x14ac:dyDescent="0.3">
      <c r="B51" s="148" t="s">
        <v>192</v>
      </c>
    </row>
    <row r="53" spans="1:2" x14ac:dyDescent="0.3">
      <c r="A53" s="146" t="s">
        <v>155</v>
      </c>
      <c r="B53" s="146" t="s">
        <v>195</v>
      </c>
    </row>
    <row r="55" spans="1:2" x14ac:dyDescent="0.3">
      <c r="B55" t="s">
        <v>196</v>
      </c>
    </row>
    <row r="56" spans="1:2" s="147" customFormat="1" x14ac:dyDescent="0.3"/>
    <row r="57" spans="1:2" x14ac:dyDescent="0.3">
      <c r="B57" s="146" t="s">
        <v>198</v>
      </c>
    </row>
    <row r="58" spans="1:2" x14ac:dyDescent="0.3">
      <c r="B58" t="s">
        <v>197</v>
      </c>
    </row>
    <row r="60" spans="1:2" x14ac:dyDescent="0.3">
      <c r="B60" s="146" t="s">
        <v>199</v>
      </c>
    </row>
    <row r="61" spans="1:2" x14ac:dyDescent="0.3">
      <c r="B61" s="147" t="s">
        <v>197</v>
      </c>
    </row>
    <row r="63" spans="1:2" x14ac:dyDescent="0.3">
      <c r="A63" s="146" t="s">
        <v>155</v>
      </c>
      <c r="B63" s="146" t="s">
        <v>200</v>
      </c>
    </row>
    <row r="65" spans="1:4" x14ac:dyDescent="0.3">
      <c r="B65" t="s">
        <v>201</v>
      </c>
    </row>
    <row r="66" spans="1:4" x14ac:dyDescent="0.3">
      <c r="B66" t="s">
        <v>202</v>
      </c>
    </row>
    <row r="68" spans="1:4" x14ac:dyDescent="0.3">
      <c r="A68" s="146" t="s">
        <v>155</v>
      </c>
      <c r="B68" s="146" t="s">
        <v>203</v>
      </c>
      <c r="C68" s="147"/>
    </row>
    <row r="69" spans="1:4" x14ac:dyDescent="0.3">
      <c r="A69" s="147"/>
      <c r="B69" s="147"/>
      <c r="C69" s="147"/>
    </row>
    <row r="70" spans="1:4" x14ac:dyDescent="0.3">
      <c r="A70" s="147"/>
      <c r="B70" s="147" t="s">
        <v>204</v>
      </c>
      <c r="C70" s="147"/>
    </row>
    <row r="71" spans="1:4" x14ac:dyDescent="0.3">
      <c r="A71" s="147"/>
      <c r="B71" s="147" t="s">
        <v>205</v>
      </c>
      <c r="C71" s="147"/>
    </row>
    <row r="73" spans="1:4" x14ac:dyDescent="0.3">
      <c r="A73" s="146" t="s">
        <v>231</v>
      </c>
      <c r="B73" s="147"/>
      <c r="C73" s="147"/>
      <c r="D73" s="147"/>
    </row>
    <row r="74" spans="1:4" x14ac:dyDescent="0.3">
      <c r="A74" s="147"/>
      <c r="B74" s="147" t="s">
        <v>268</v>
      </c>
      <c r="C74" s="147"/>
      <c r="D74" s="147"/>
    </row>
    <row r="75" spans="1:4" x14ac:dyDescent="0.3">
      <c r="A75" s="147"/>
      <c r="B75" s="147" t="s">
        <v>232</v>
      </c>
      <c r="C75" s="147"/>
      <c r="D75" s="147"/>
    </row>
    <row r="76" spans="1:4" x14ac:dyDescent="0.3">
      <c r="A76" s="147"/>
      <c r="B76" s="147" t="s">
        <v>233</v>
      </c>
      <c r="C76" s="147"/>
      <c r="D76" s="147"/>
    </row>
    <row r="77" spans="1:4" x14ac:dyDescent="0.3">
      <c r="A77" s="147"/>
      <c r="B77" s="147" t="s">
        <v>234</v>
      </c>
      <c r="C77" s="147"/>
      <c r="D77" s="147"/>
    </row>
    <row r="78" spans="1:4" x14ac:dyDescent="0.3">
      <c r="A78" s="147"/>
      <c r="B78" s="147" t="s">
        <v>235</v>
      </c>
      <c r="C78" s="147"/>
      <c r="D78" s="147"/>
    </row>
    <row r="79" spans="1:4" x14ac:dyDescent="0.3">
      <c r="A79" s="147"/>
      <c r="B79" s="147" t="s">
        <v>236</v>
      </c>
      <c r="C79" s="147"/>
      <c r="D79" s="147"/>
    </row>
    <row r="80" spans="1:4" x14ac:dyDescent="0.3">
      <c r="A80" s="147"/>
      <c r="B80" s="147" t="s">
        <v>267</v>
      </c>
      <c r="C80" s="147"/>
      <c r="D80" s="147"/>
    </row>
    <row r="81" spans="1:6" x14ac:dyDescent="0.3">
      <c r="B81" t="s">
        <v>268</v>
      </c>
    </row>
    <row r="82" spans="1:6" x14ac:dyDescent="0.3">
      <c r="B82" t="s">
        <v>273</v>
      </c>
    </row>
    <row r="84" spans="1:6" x14ac:dyDescent="0.3">
      <c r="A84" s="146" t="s">
        <v>281</v>
      </c>
    </row>
    <row r="85" spans="1:6" x14ac:dyDescent="0.3">
      <c r="B85" t="s">
        <v>282</v>
      </c>
    </row>
    <row r="87" spans="1:6" x14ac:dyDescent="0.3">
      <c r="A87" s="146" t="s">
        <v>285</v>
      </c>
    </row>
    <row r="88" spans="1:6" x14ac:dyDescent="0.3">
      <c r="B88" t="s">
        <v>286</v>
      </c>
    </row>
    <row r="89" spans="1:6" x14ac:dyDescent="0.3">
      <c r="B89" t="s">
        <v>283</v>
      </c>
    </row>
    <row r="90" spans="1:6" x14ac:dyDescent="0.3">
      <c r="B90" t="s">
        <v>284</v>
      </c>
    </row>
    <row r="92" spans="1:6" x14ac:dyDescent="0.3">
      <c r="A92" s="146" t="s">
        <v>293</v>
      </c>
      <c r="B92" s="191"/>
      <c r="C92" s="191"/>
      <c r="D92" s="191"/>
      <c r="E92" s="191"/>
      <c r="F92" s="191"/>
    </row>
    <row r="93" spans="1:6" x14ac:dyDescent="0.3">
      <c r="A93" s="191"/>
      <c r="B93" s="191" t="s">
        <v>282</v>
      </c>
      <c r="C93" s="191"/>
      <c r="D93" s="191"/>
      <c r="E93" s="191"/>
      <c r="F93" s="191"/>
    </row>
    <row r="94" spans="1:6" x14ac:dyDescent="0.3">
      <c r="A94" s="191"/>
      <c r="B94" s="191" t="s">
        <v>304</v>
      </c>
      <c r="C94" s="191"/>
      <c r="D94" s="191"/>
      <c r="E94" s="191"/>
      <c r="F94" s="191"/>
    </row>
    <row r="95" spans="1:6" x14ac:dyDescent="0.3">
      <c r="A95" s="191"/>
      <c r="B95" s="191" t="s">
        <v>294</v>
      </c>
      <c r="C95" s="191"/>
      <c r="D95" s="191"/>
      <c r="E95" s="191"/>
      <c r="F95" s="191"/>
    </row>
    <row r="97" spans="1:3" x14ac:dyDescent="0.3">
      <c r="B97" t="s">
        <v>291</v>
      </c>
    </row>
    <row r="98" spans="1:3" x14ac:dyDescent="0.3">
      <c r="B98" t="s">
        <v>292</v>
      </c>
    </row>
    <row r="99" spans="1:3" x14ac:dyDescent="0.3">
      <c r="B99" t="s">
        <v>272</v>
      </c>
    </row>
    <row r="100" spans="1:3" x14ac:dyDescent="0.3">
      <c r="B100" t="s">
        <v>287</v>
      </c>
    </row>
    <row r="101" spans="1:3" x14ac:dyDescent="0.3">
      <c r="B101" t="s">
        <v>303</v>
      </c>
    </row>
    <row r="104" spans="1:3" x14ac:dyDescent="0.3">
      <c r="A104" s="146" t="s">
        <v>306</v>
      </c>
      <c r="C104" s="280">
        <v>43678</v>
      </c>
    </row>
    <row r="105" spans="1:3" s="191" customFormat="1" x14ac:dyDescent="0.3">
      <c r="A105" s="146"/>
    </row>
    <row r="106" spans="1:3" s="191" customFormat="1" x14ac:dyDescent="0.3">
      <c r="A106" s="146"/>
      <c r="B106" s="191" t="s">
        <v>323</v>
      </c>
    </row>
    <row r="107" spans="1:3" s="191" customFormat="1" x14ac:dyDescent="0.3">
      <c r="A107" s="146"/>
    </row>
    <row r="108" spans="1:3" s="191" customFormat="1" x14ac:dyDescent="0.3">
      <c r="A108" s="146"/>
      <c r="B108" s="191" t="s">
        <v>322</v>
      </c>
    </row>
    <row r="109" spans="1:3" s="191" customFormat="1" x14ac:dyDescent="0.3">
      <c r="A109" s="146"/>
      <c r="B109" s="191" t="s">
        <v>321</v>
      </c>
    </row>
    <row r="110" spans="1:3" s="191" customFormat="1" x14ac:dyDescent="0.3">
      <c r="A110" s="146"/>
      <c r="B110" s="191" t="s">
        <v>324</v>
      </c>
    </row>
    <row r="112" spans="1:3" x14ac:dyDescent="0.3">
      <c r="B112" t="s">
        <v>307</v>
      </c>
    </row>
    <row r="113" spans="2:2" x14ac:dyDescent="0.3">
      <c r="B113" t="s">
        <v>308</v>
      </c>
    </row>
    <row r="114" spans="2:2" x14ac:dyDescent="0.3">
      <c r="B114" t="s">
        <v>310</v>
      </c>
    </row>
    <row r="115" spans="2:2" s="191" customFormat="1" x14ac:dyDescent="0.3">
      <c r="B115" s="191" t="s">
        <v>325</v>
      </c>
    </row>
    <row r="116" spans="2:2" s="191" customFormat="1" x14ac:dyDescent="0.3">
      <c r="B116" s="191" t="s">
        <v>326</v>
      </c>
    </row>
    <row r="118" spans="2:2" x14ac:dyDescent="0.3">
      <c r="B118" t="s">
        <v>311</v>
      </c>
    </row>
    <row r="119" spans="2:2" x14ac:dyDescent="0.3">
      <c r="B119" t="s">
        <v>312</v>
      </c>
    </row>
    <row r="121" spans="2:2" x14ac:dyDescent="0.3">
      <c r="B121" t="s">
        <v>315</v>
      </c>
    </row>
    <row r="122" spans="2:2" x14ac:dyDescent="0.3">
      <c r="B122" t="s">
        <v>316</v>
      </c>
    </row>
    <row r="124" spans="2:2" x14ac:dyDescent="0.3">
      <c r="B124" t="s">
        <v>154</v>
      </c>
    </row>
    <row r="125" spans="2:2" x14ac:dyDescent="0.3">
      <c r="B125" t="s">
        <v>317</v>
      </c>
    </row>
    <row r="126" spans="2:2" x14ac:dyDescent="0.3">
      <c r="B126" t="s">
        <v>318</v>
      </c>
    </row>
    <row r="127" spans="2:2" x14ac:dyDescent="0.3">
      <c r="B127" t="s">
        <v>320</v>
      </c>
    </row>
    <row r="130" spans="1:2" x14ac:dyDescent="0.3">
      <c r="A130" s="146" t="s">
        <v>338</v>
      </c>
    </row>
    <row r="132" spans="1:2" x14ac:dyDescent="0.3">
      <c r="B132" t="s">
        <v>339</v>
      </c>
    </row>
    <row r="134" spans="1:2" x14ac:dyDescent="0.3">
      <c r="A134" s="146" t="s">
        <v>340</v>
      </c>
    </row>
    <row r="136" spans="1:2" x14ac:dyDescent="0.3">
      <c r="B136" t="s">
        <v>341</v>
      </c>
    </row>
    <row r="137" spans="1:2" x14ac:dyDescent="0.3">
      <c r="B137" t="s">
        <v>342</v>
      </c>
    </row>
    <row r="139" spans="1:2" x14ac:dyDescent="0.3">
      <c r="B139" t="s">
        <v>198</v>
      </c>
    </row>
    <row r="140" spans="1:2" x14ac:dyDescent="0.3">
      <c r="B140" t="s">
        <v>343</v>
      </c>
    </row>
    <row r="142" spans="1:2" x14ac:dyDescent="0.3">
      <c r="A142" s="146" t="s">
        <v>375</v>
      </c>
    </row>
    <row r="144" spans="1:2" x14ac:dyDescent="0.3">
      <c r="B144" s="289" t="s">
        <v>198</v>
      </c>
    </row>
    <row r="145" spans="1:7" x14ac:dyDescent="0.3">
      <c r="B145" t="s">
        <v>376</v>
      </c>
    </row>
    <row r="147" spans="1:7" x14ac:dyDescent="0.3">
      <c r="B147" s="289" t="s">
        <v>311</v>
      </c>
    </row>
    <row r="148" spans="1:7" x14ac:dyDescent="0.3">
      <c r="B148" t="s">
        <v>377</v>
      </c>
    </row>
    <row r="149" spans="1:7" x14ac:dyDescent="0.3">
      <c r="B149" t="s">
        <v>378</v>
      </c>
    </row>
    <row r="151" spans="1:7" x14ac:dyDescent="0.3">
      <c r="B151" s="289" t="s">
        <v>154</v>
      </c>
    </row>
    <row r="152" spans="1:7" x14ac:dyDescent="0.3">
      <c r="B152" t="s">
        <v>379</v>
      </c>
    </row>
    <row r="154" spans="1:7" x14ac:dyDescent="0.3">
      <c r="B154" s="289" t="s">
        <v>341</v>
      </c>
    </row>
    <row r="155" spans="1:7" x14ac:dyDescent="0.3">
      <c r="B155" t="s">
        <v>380</v>
      </c>
      <c r="F155" s="260" t="s">
        <v>289</v>
      </c>
      <c r="G155" s="260">
        <v>0.2</v>
      </c>
    </row>
    <row r="159" spans="1:7" x14ac:dyDescent="0.3">
      <c r="A159" s="146" t="s">
        <v>387</v>
      </c>
    </row>
    <row r="161" spans="1:19" x14ac:dyDescent="0.3">
      <c r="B161" t="s">
        <v>307</v>
      </c>
    </row>
    <row r="163" spans="1:19" x14ac:dyDescent="0.3">
      <c r="B163" t="s">
        <v>383</v>
      </c>
    </row>
    <row r="165" spans="1:19" x14ac:dyDescent="0.3">
      <c r="B165" t="s">
        <v>311</v>
      </c>
    </row>
    <row r="167" spans="1:19" x14ac:dyDescent="0.3">
      <c r="B167" t="s">
        <v>384</v>
      </c>
    </row>
    <row r="169" spans="1:19" x14ac:dyDescent="0.3">
      <c r="B169" t="s">
        <v>385</v>
      </c>
    </row>
    <row r="172" spans="1:19" x14ac:dyDescent="0.3">
      <c r="A172" s="191"/>
      <c r="B172" s="191"/>
      <c r="C172" s="191"/>
      <c r="D172" s="191"/>
      <c r="E172" s="191"/>
      <c r="F172" s="191"/>
      <c r="G172" s="191"/>
      <c r="H172" s="191"/>
      <c r="I172" s="191"/>
      <c r="J172" s="191"/>
      <c r="K172" s="191"/>
      <c r="L172" s="191"/>
      <c r="M172" s="191"/>
      <c r="N172" s="191"/>
      <c r="O172" s="191"/>
      <c r="P172" s="191"/>
      <c r="Q172" s="191"/>
      <c r="R172" s="191"/>
      <c r="S172" s="191"/>
    </row>
    <row r="173" spans="1:19" x14ac:dyDescent="0.3">
      <c r="A173" s="146" t="s">
        <v>389</v>
      </c>
      <c r="B173" s="191"/>
      <c r="C173" s="191"/>
      <c r="D173" s="191"/>
      <c r="E173" s="191"/>
      <c r="F173" s="191"/>
      <c r="G173" s="191"/>
      <c r="H173" s="191"/>
      <c r="I173" s="191"/>
      <c r="J173" s="191"/>
      <c r="K173" s="191"/>
      <c r="L173" s="191"/>
      <c r="M173" s="191"/>
      <c r="N173" s="191"/>
      <c r="O173" s="191"/>
      <c r="P173" s="191"/>
      <c r="Q173" s="191"/>
      <c r="R173" s="191"/>
      <c r="S173" s="191"/>
    </row>
    <row r="174" spans="1:19" x14ac:dyDescent="0.3">
      <c r="A174" s="191"/>
      <c r="B174" s="191"/>
      <c r="C174" s="191"/>
      <c r="D174" s="191"/>
      <c r="E174" s="191"/>
      <c r="F174" s="191"/>
      <c r="G174" s="191"/>
      <c r="H174" s="191"/>
      <c r="I174" s="191"/>
      <c r="J174" s="191"/>
      <c r="K174" s="191"/>
      <c r="L174" s="191"/>
      <c r="M174" s="191"/>
      <c r="N174" s="191"/>
      <c r="O174" s="191"/>
      <c r="P174" s="191"/>
      <c r="Q174" s="191"/>
      <c r="R174" s="191"/>
      <c r="S174" s="191"/>
    </row>
    <row r="175" spans="1:19" x14ac:dyDescent="0.3">
      <c r="A175" s="191"/>
      <c r="B175" s="191" t="s">
        <v>311</v>
      </c>
      <c r="C175" s="191"/>
      <c r="D175" s="191"/>
      <c r="E175" s="191"/>
      <c r="F175" s="191"/>
      <c r="G175" s="191"/>
      <c r="H175" s="191"/>
      <c r="I175" s="191"/>
      <c r="J175" s="191"/>
      <c r="K175" s="191"/>
      <c r="L175" s="191"/>
      <c r="M175" s="191"/>
      <c r="N175" s="191"/>
      <c r="O175" s="191"/>
      <c r="P175" s="191"/>
      <c r="Q175" s="191"/>
      <c r="R175" s="191"/>
      <c r="S175" s="191"/>
    </row>
    <row r="176" spans="1:19" x14ac:dyDescent="0.3">
      <c r="A176" s="191"/>
      <c r="B176" s="191"/>
      <c r="C176" s="191"/>
      <c r="D176" s="191"/>
      <c r="E176" s="191"/>
      <c r="F176" s="191"/>
      <c r="G176" s="191"/>
      <c r="H176" s="191"/>
      <c r="I176" s="191"/>
      <c r="J176" s="191"/>
      <c r="K176" s="191"/>
      <c r="L176" s="191"/>
      <c r="M176" s="191"/>
      <c r="N176" s="191"/>
      <c r="O176" s="191"/>
      <c r="P176" s="191"/>
      <c r="Q176" s="191"/>
      <c r="R176" s="191"/>
      <c r="S176" s="191"/>
    </row>
    <row r="177" spans="1:19" x14ac:dyDescent="0.3">
      <c r="A177" s="191"/>
      <c r="B177" s="191" t="s">
        <v>388</v>
      </c>
      <c r="C177" s="191"/>
      <c r="D177" s="191"/>
      <c r="E177" s="191"/>
      <c r="F177" s="191"/>
      <c r="G177" s="191"/>
      <c r="H177" s="191"/>
      <c r="I177" s="191"/>
      <c r="J177" s="191"/>
      <c r="K177" s="191"/>
      <c r="L177" s="191"/>
      <c r="M177" s="191"/>
      <c r="N177" s="191"/>
      <c r="O177" s="191"/>
      <c r="P177" s="191"/>
      <c r="Q177" s="191"/>
      <c r="R177" s="191"/>
      <c r="S177" s="191"/>
    </row>
    <row r="178" spans="1:19" x14ac:dyDescent="0.3">
      <c r="A178" s="191"/>
      <c r="B178" s="191"/>
      <c r="C178" s="191"/>
      <c r="D178" s="191"/>
      <c r="E178" s="191"/>
      <c r="F178" s="191"/>
      <c r="G178" s="191"/>
      <c r="H178" s="191"/>
      <c r="I178" s="191"/>
      <c r="J178" s="191"/>
      <c r="K178" s="191"/>
      <c r="L178" s="191"/>
      <c r="M178" s="191"/>
      <c r="N178" s="191"/>
      <c r="O178" s="191"/>
      <c r="P178" s="191"/>
      <c r="Q178" s="191"/>
      <c r="R178" s="191"/>
      <c r="S178" s="191"/>
    </row>
    <row r="179" spans="1:19" x14ac:dyDescent="0.3">
      <c r="A179" s="191"/>
      <c r="B179" s="191"/>
      <c r="C179" s="191"/>
      <c r="D179" s="191"/>
      <c r="E179" s="191"/>
      <c r="F179" s="191"/>
      <c r="G179" s="191"/>
      <c r="H179" s="191"/>
      <c r="I179" s="191"/>
      <c r="J179" s="191"/>
      <c r="K179" s="191"/>
      <c r="L179" s="191"/>
      <c r="M179" s="191"/>
      <c r="N179" s="191"/>
      <c r="O179" s="191"/>
      <c r="P179" s="191"/>
      <c r="Q179" s="191"/>
      <c r="R179" s="191"/>
      <c r="S179" s="191"/>
    </row>
    <row r="180" spans="1:19" x14ac:dyDescent="0.3">
      <c r="A180" s="191"/>
      <c r="B180" s="191"/>
      <c r="C180" s="191"/>
      <c r="D180" s="191"/>
      <c r="E180" s="191"/>
      <c r="F180" s="191"/>
      <c r="G180" s="191"/>
      <c r="H180" s="191"/>
      <c r="I180" s="191"/>
      <c r="J180" s="191"/>
      <c r="K180" s="191"/>
      <c r="L180" s="191"/>
      <c r="M180" s="191"/>
      <c r="N180" s="191"/>
      <c r="O180" s="191"/>
      <c r="P180" s="191"/>
      <c r="Q180" s="191"/>
      <c r="R180" s="191"/>
      <c r="S180" s="191"/>
    </row>
    <row r="181" spans="1:19" x14ac:dyDescent="0.3">
      <c r="A181" s="191"/>
      <c r="B181" s="191"/>
      <c r="C181" s="191"/>
      <c r="D181" s="191"/>
      <c r="E181" s="191"/>
      <c r="F181" s="191"/>
      <c r="G181" s="191"/>
      <c r="H181" s="191"/>
      <c r="I181" s="191"/>
      <c r="J181" s="191"/>
      <c r="K181" s="191"/>
      <c r="L181" s="191"/>
      <c r="M181" s="191"/>
      <c r="N181" s="191"/>
      <c r="O181" s="191"/>
      <c r="P181" s="191"/>
      <c r="Q181" s="191"/>
      <c r="R181" s="191"/>
      <c r="S181" s="191"/>
    </row>
    <row r="182" spans="1:19" x14ac:dyDescent="0.3">
      <c r="A182" s="191"/>
      <c r="B182" s="191"/>
      <c r="C182" s="191"/>
      <c r="D182" s="191"/>
      <c r="E182" s="191"/>
      <c r="F182" s="191"/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</row>
    <row r="183" spans="1:19" x14ac:dyDescent="0.3">
      <c r="A183" s="191"/>
      <c r="B183" s="191"/>
      <c r="C183" s="191"/>
      <c r="D183" s="191"/>
      <c r="E183" s="191"/>
      <c r="F183" s="191"/>
      <c r="G183" s="191"/>
      <c r="H183" s="191"/>
      <c r="I183" s="191"/>
      <c r="J183" s="191"/>
      <c r="K183" s="191"/>
      <c r="L183" s="191"/>
      <c r="M183" s="191"/>
      <c r="N183" s="191"/>
      <c r="O183" s="191"/>
      <c r="P183" s="191"/>
      <c r="Q183" s="191"/>
      <c r="R183" s="191"/>
      <c r="S183" s="191"/>
    </row>
    <row r="184" spans="1:19" x14ac:dyDescent="0.3">
      <c r="A184" s="191"/>
      <c r="B184" s="191"/>
      <c r="C184" s="191"/>
      <c r="D184" s="191"/>
      <c r="E184" s="191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</row>
    <row r="185" spans="1:19" x14ac:dyDescent="0.3">
      <c r="A185" s="191"/>
      <c r="B185" s="191"/>
      <c r="C185" s="191"/>
      <c r="D185" s="191"/>
      <c r="E185" s="191"/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</row>
    <row r="186" spans="1:19" x14ac:dyDescent="0.3">
      <c r="A186" s="191"/>
      <c r="B186" s="191"/>
      <c r="C186" s="191"/>
      <c r="D186" s="191"/>
      <c r="E186" s="191"/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</row>
    <row r="187" spans="1:19" x14ac:dyDescent="0.3">
      <c r="A187" s="191"/>
      <c r="B187" s="191"/>
      <c r="C187" s="191"/>
      <c r="D187" s="191"/>
      <c r="E187" s="191"/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</row>
    <row r="188" spans="1:19" x14ac:dyDescent="0.3">
      <c r="A188" s="191"/>
      <c r="B188" s="191"/>
      <c r="C188" s="191"/>
      <c r="D188" s="191"/>
      <c r="E188" s="191"/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</row>
    <row r="189" spans="1:19" x14ac:dyDescent="0.3">
      <c r="A189" s="191"/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</row>
    <row r="190" spans="1:19" x14ac:dyDescent="0.3">
      <c r="A190" s="191"/>
      <c r="B190" s="191"/>
      <c r="C190" s="191"/>
      <c r="D190" s="191"/>
      <c r="E190" s="191"/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</row>
    <row r="191" spans="1:19" x14ac:dyDescent="0.3">
      <c r="A191" s="191"/>
      <c r="B191" s="191"/>
      <c r="C191" s="191"/>
      <c r="D191" s="191"/>
      <c r="E191" s="191"/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</row>
    <row r="192" spans="1:19" x14ac:dyDescent="0.3">
      <c r="A192" s="191"/>
      <c r="B192" s="191"/>
      <c r="C192" s="191"/>
      <c r="D192" s="191"/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</row>
    <row r="193" spans="1:19" x14ac:dyDescent="0.3">
      <c r="A193" s="191"/>
      <c r="B193" s="191"/>
      <c r="C193" s="191"/>
      <c r="D193" s="191"/>
      <c r="E193" s="191"/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</row>
    <row r="194" spans="1:19" x14ac:dyDescent="0.3">
      <c r="A194" s="191"/>
      <c r="B194" s="191"/>
      <c r="C194" s="191"/>
      <c r="D194" s="191"/>
      <c r="E194" s="191"/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</row>
    <row r="195" spans="1:19" x14ac:dyDescent="0.3">
      <c r="A195" s="191"/>
      <c r="B195" s="191"/>
      <c r="C195" s="191"/>
      <c r="D195" s="191"/>
      <c r="E195" s="191"/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</row>
    <row r="196" spans="1:19" x14ac:dyDescent="0.3">
      <c r="A196" s="191"/>
      <c r="B196" s="191"/>
      <c r="C196" s="191"/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</row>
    <row r="197" spans="1:19" x14ac:dyDescent="0.3">
      <c r="A197" s="191"/>
      <c r="B197" s="191"/>
      <c r="C197" s="191"/>
      <c r="D197" s="191"/>
      <c r="E197" s="191"/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</row>
    <row r="198" spans="1:19" x14ac:dyDescent="0.3">
      <c r="A198" s="191"/>
      <c r="B198" s="191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</row>
    <row r="199" spans="1:19" x14ac:dyDescent="0.3">
      <c r="A199" s="191"/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</row>
    <row r="200" spans="1:19" x14ac:dyDescent="0.3">
      <c r="A200" s="191"/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</row>
    <row r="201" spans="1:19" x14ac:dyDescent="0.3">
      <c r="A201" s="191"/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</row>
    <row r="202" spans="1:19" x14ac:dyDescent="0.3">
      <c r="A202" s="191"/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  <c r="L202" s="191"/>
      <c r="M202" s="191"/>
      <c r="N202" s="191"/>
      <c r="O202" s="191"/>
      <c r="P202" s="191"/>
      <c r="Q202" s="191"/>
      <c r="R202" s="191"/>
      <c r="S202" s="191"/>
    </row>
    <row r="203" spans="1:19" x14ac:dyDescent="0.3">
      <c r="A203" s="191"/>
      <c r="B203" s="191" t="s">
        <v>385</v>
      </c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191"/>
      <c r="N203" s="191"/>
      <c r="O203" s="191"/>
      <c r="P203" s="191"/>
      <c r="Q203" s="191"/>
      <c r="R203" s="191"/>
      <c r="S203" s="191"/>
    </row>
    <row r="204" spans="1:19" x14ac:dyDescent="0.3">
      <c r="A204" s="191"/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  <c r="L204" s="191"/>
      <c r="M204" s="191"/>
      <c r="N204" s="191"/>
      <c r="O204" s="191"/>
      <c r="P204" s="191"/>
      <c r="Q204" s="191"/>
      <c r="R204" s="191"/>
      <c r="S204" s="191"/>
    </row>
    <row r="205" spans="1:19" x14ac:dyDescent="0.3">
      <c r="A205" s="146" t="s">
        <v>428</v>
      </c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  <c r="L205" s="191"/>
      <c r="M205" s="191"/>
      <c r="N205" s="191"/>
      <c r="O205" s="191"/>
      <c r="P205" s="191"/>
      <c r="Q205" s="191"/>
      <c r="R205" s="191"/>
      <c r="S205" s="191"/>
    </row>
    <row r="207" spans="1:19" x14ac:dyDescent="0.3">
      <c r="B207" t="s">
        <v>421</v>
      </c>
    </row>
    <row r="209" spans="1:2" x14ac:dyDescent="0.3">
      <c r="B209" t="s">
        <v>311</v>
      </c>
    </row>
    <row r="211" spans="1:2" x14ac:dyDescent="0.3">
      <c r="B211" t="s">
        <v>422</v>
      </c>
    </row>
    <row r="212" spans="1:2" x14ac:dyDescent="0.3">
      <c r="B212" t="s">
        <v>423</v>
      </c>
    </row>
    <row r="214" spans="1:2" x14ac:dyDescent="0.3">
      <c r="B214" t="s">
        <v>425</v>
      </c>
    </row>
    <row r="216" spans="1:2" x14ac:dyDescent="0.3">
      <c r="B216" t="s">
        <v>424</v>
      </c>
    </row>
    <row r="218" spans="1:2" x14ac:dyDescent="0.3">
      <c r="B218" t="s">
        <v>154</v>
      </c>
    </row>
    <row r="220" spans="1:2" x14ac:dyDescent="0.3">
      <c r="B220" t="s">
        <v>427</v>
      </c>
    </row>
    <row r="221" spans="1:2" x14ac:dyDescent="0.3">
      <c r="B221" s="191" t="s">
        <v>426</v>
      </c>
    </row>
    <row r="223" spans="1:2" x14ac:dyDescent="0.3">
      <c r="A223" s="146" t="s">
        <v>429</v>
      </c>
    </row>
    <row r="225" spans="2:11" x14ac:dyDescent="0.3">
      <c r="B225" s="191" t="s">
        <v>430</v>
      </c>
      <c r="C225" s="191"/>
      <c r="D225" s="191"/>
      <c r="E225" s="191"/>
      <c r="F225" s="191"/>
      <c r="G225" s="191"/>
      <c r="H225" s="191"/>
      <c r="I225" s="191"/>
      <c r="J225" s="191"/>
      <c r="K225" s="191"/>
    </row>
    <row r="226" spans="2:11" x14ac:dyDescent="0.3">
      <c r="B226" s="191"/>
      <c r="C226" s="191"/>
      <c r="D226" s="191"/>
      <c r="E226" s="191"/>
      <c r="F226" s="191"/>
      <c r="G226" s="191"/>
      <c r="H226" s="191"/>
      <c r="I226" s="191"/>
      <c r="J226" s="191"/>
      <c r="K226" s="191"/>
    </row>
    <row r="227" spans="2:11" x14ac:dyDescent="0.3">
      <c r="B227" s="191" t="s">
        <v>431</v>
      </c>
      <c r="C227" s="191"/>
      <c r="D227" s="191"/>
      <c r="E227" s="191"/>
      <c r="F227" s="191"/>
      <c r="G227" s="191"/>
      <c r="H227" s="191"/>
      <c r="I227" s="191"/>
      <c r="J227" s="191"/>
      <c r="K227" s="191"/>
    </row>
    <row r="228" spans="2:11" x14ac:dyDescent="0.3">
      <c r="B228" s="191"/>
      <c r="C228" s="191"/>
      <c r="D228" s="191"/>
      <c r="E228" s="191"/>
      <c r="F228" s="191"/>
      <c r="G228" s="191"/>
      <c r="H228" s="191"/>
      <c r="I228" s="191"/>
      <c r="J228" s="191"/>
      <c r="K228" s="191"/>
    </row>
    <row r="229" spans="2:11" x14ac:dyDescent="0.3">
      <c r="B229" s="191"/>
      <c r="C229" s="191"/>
      <c r="D229" s="191"/>
      <c r="E229" s="191"/>
      <c r="F229" s="191"/>
      <c r="G229" s="191"/>
      <c r="H229" s="191"/>
      <c r="I229" s="191"/>
      <c r="J229" s="191"/>
      <c r="K229" s="191"/>
    </row>
    <row r="230" spans="2:11" x14ac:dyDescent="0.3">
      <c r="B230" s="191"/>
      <c r="C230" s="191"/>
      <c r="D230" s="191"/>
      <c r="E230" s="191"/>
      <c r="F230" s="191"/>
      <c r="G230" s="191"/>
      <c r="H230" s="191"/>
      <c r="I230" s="191"/>
      <c r="J230" s="191"/>
      <c r="K230" s="191"/>
    </row>
    <row r="231" spans="2:11" x14ac:dyDescent="0.3">
      <c r="B231" s="191"/>
      <c r="C231" s="191"/>
      <c r="D231" s="191"/>
      <c r="E231" s="191"/>
      <c r="F231" s="191"/>
      <c r="G231" s="191"/>
      <c r="H231" s="191"/>
      <c r="I231" s="191"/>
      <c r="J231" s="191"/>
      <c r="K231" s="191"/>
    </row>
    <row r="232" spans="2:11" x14ac:dyDescent="0.3">
      <c r="B232" s="191"/>
      <c r="C232" s="191"/>
      <c r="D232" s="191"/>
      <c r="E232" s="191"/>
      <c r="F232" s="191"/>
      <c r="G232" s="191"/>
      <c r="H232" s="191"/>
      <c r="I232" s="191"/>
      <c r="J232" s="191"/>
      <c r="K232" s="191"/>
    </row>
    <row r="233" spans="2:11" x14ac:dyDescent="0.3">
      <c r="B233" s="191"/>
      <c r="C233" s="191"/>
      <c r="D233" s="191"/>
      <c r="E233" s="191"/>
      <c r="F233" s="191"/>
      <c r="G233" s="191"/>
      <c r="H233" s="191"/>
      <c r="I233" s="191"/>
      <c r="J233" s="191"/>
      <c r="K233" s="191"/>
    </row>
    <row r="234" spans="2:11" x14ac:dyDescent="0.3">
      <c r="B234" s="191"/>
      <c r="C234" s="191"/>
      <c r="D234" s="191"/>
      <c r="E234" s="191"/>
      <c r="F234" s="191"/>
      <c r="G234" s="191"/>
      <c r="H234" s="191"/>
      <c r="I234" s="191"/>
      <c r="J234" s="191"/>
      <c r="K234" s="191"/>
    </row>
    <row r="235" spans="2:11" x14ac:dyDescent="0.3">
      <c r="B235" s="191"/>
      <c r="C235" s="191"/>
      <c r="D235" s="191"/>
      <c r="E235" s="191"/>
      <c r="F235" s="191"/>
      <c r="G235" s="191"/>
      <c r="H235" s="191"/>
      <c r="I235" s="191"/>
      <c r="J235" s="191"/>
      <c r="K235" s="191"/>
    </row>
    <row r="236" spans="2:11" x14ac:dyDescent="0.3">
      <c r="B236" s="191"/>
      <c r="C236" s="191"/>
      <c r="D236" s="191"/>
      <c r="E236" s="191"/>
      <c r="F236" s="191"/>
      <c r="G236" s="191"/>
      <c r="H236" s="191"/>
      <c r="I236" s="191"/>
      <c r="J236" s="191"/>
      <c r="K236" s="191"/>
    </row>
    <row r="237" spans="2:11" x14ac:dyDescent="0.3">
      <c r="B237" s="191"/>
      <c r="C237" s="191"/>
      <c r="D237" s="191"/>
      <c r="E237" s="191"/>
      <c r="F237" s="191"/>
      <c r="G237" s="191"/>
      <c r="H237" s="191"/>
      <c r="I237" s="191"/>
      <c r="J237" s="191"/>
      <c r="K237" s="191"/>
    </row>
    <row r="238" spans="2:11" x14ac:dyDescent="0.3">
      <c r="B238" s="191"/>
      <c r="C238" s="191"/>
      <c r="D238" s="191"/>
      <c r="E238" s="191"/>
      <c r="F238" s="191"/>
      <c r="G238" s="191"/>
      <c r="H238" s="191"/>
      <c r="I238" s="191"/>
      <c r="J238" s="191"/>
      <c r="K238" s="191"/>
    </row>
    <row r="239" spans="2:11" x14ac:dyDescent="0.3">
      <c r="B239" s="191" t="s">
        <v>432</v>
      </c>
      <c r="C239" s="191"/>
      <c r="D239" s="191"/>
      <c r="E239" s="191"/>
      <c r="F239" s="191"/>
      <c r="G239" s="191"/>
      <c r="H239" s="191"/>
      <c r="I239" s="191"/>
      <c r="J239" s="191"/>
      <c r="K239" s="191"/>
    </row>
    <row r="240" spans="2:11" x14ac:dyDescent="0.3">
      <c r="B240" s="191" t="s">
        <v>433</v>
      </c>
      <c r="C240" s="191"/>
      <c r="D240" s="191"/>
      <c r="E240" s="191"/>
      <c r="F240" s="191"/>
      <c r="G240" s="191"/>
      <c r="H240" s="191"/>
      <c r="I240" s="191"/>
      <c r="J240" s="191"/>
      <c r="K240" s="191"/>
    </row>
    <row r="241" spans="1:11" x14ac:dyDescent="0.3">
      <c r="B241" s="191"/>
      <c r="C241" s="191"/>
      <c r="D241" s="191"/>
      <c r="E241" s="191"/>
      <c r="F241" s="191"/>
      <c r="G241" s="191"/>
      <c r="H241" s="191"/>
      <c r="I241" s="191"/>
      <c r="J241" s="191"/>
      <c r="K241" s="191"/>
    </row>
    <row r="242" spans="1:11" x14ac:dyDescent="0.3">
      <c r="B242" s="191" t="s">
        <v>434</v>
      </c>
      <c r="C242" s="191"/>
      <c r="D242" s="191"/>
      <c r="E242" s="191"/>
      <c r="F242" s="191"/>
      <c r="G242" s="191"/>
      <c r="H242" s="191"/>
      <c r="I242" s="191"/>
      <c r="J242" s="191"/>
      <c r="K242" s="191"/>
    </row>
    <row r="243" spans="1:11" x14ac:dyDescent="0.3">
      <c r="B243" s="191"/>
      <c r="C243" s="191"/>
      <c r="D243" s="191"/>
      <c r="E243" s="191"/>
      <c r="F243" s="191"/>
      <c r="G243" s="191"/>
      <c r="H243" s="191"/>
      <c r="I243" s="191"/>
      <c r="J243" s="191"/>
      <c r="K243" s="191"/>
    </row>
    <row r="244" spans="1:11" x14ac:dyDescent="0.3">
      <c r="B244" s="191"/>
      <c r="C244" s="191"/>
      <c r="D244" s="191"/>
      <c r="E244" s="191"/>
      <c r="F244" s="191"/>
      <c r="G244" s="191"/>
      <c r="H244" s="191"/>
      <c r="I244" s="191"/>
      <c r="J244" s="191"/>
      <c r="K244" s="191"/>
    </row>
    <row r="245" spans="1:11" x14ac:dyDescent="0.3">
      <c r="B245" s="191"/>
      <c r="C245" s="191"/>
      <c r="D245" s="191"/>
      <c r="E245" s="191"/>
      <c r="F245" s="191"/>
      <c r="G245" s="191"/>
      <c r="H245" s="191"/>
      <c r="I245" s="191"/>
      <c r="J245" s="191"/>
      <c r="K245" s="191"/>
    </row>
    <row r="246" spans="1:11" x14ac:dyDescent="0.3">
      <c r="B246" s="191"/>
      <c r="C246" s="191"/>
      <c r="D246" s="191"/>
      <c r="E246" s="191"/>
      <c r="F246" s="191"/>
      <c r="G246" s="191"/>
      <c r="H246" s="191"/>
      <c r="I246" s="191"/>
      <c r="J246" s="191"/>
      <c r="K246" s="191"/>
    </row>
    <row r="247" spans="1:11" x14ac:dyDescent="0.3">
      <c r="B247" s="191"/>
      <c r="C247" s="191"/>
      <c r="D247" s="191"/>
      <c r="E247" s="191"/>
      <c r="F247" s="191"/>
      <c r="G247" s="191"/>
      <c r="H247" s="191"/>
      <c r="I247" s="191"/>
      <c r="J247" s="191"/>
      <c r="K247" s="191"/>
    </row>
    <row r="248" spans="1:11" x14ac:dyDescent="0.3">
      <c r="B248" s="191"/>
      <c r="C248" s="191"/>
      <c r="D248" s="191"/>
      <c r="E248" s="191"/>
      <c r="F248" s="191"/>
      <c r="G248" s="191"/>
      <c r="H248" s="191"/>
      <c r="I248" s="191"/>
      <c r="J248" s="191"/>
      <c r="K248" s="191"/>
    </row>
    <row r="249" spans="1:11" x14ac:dyDescent="0.3">
      <c r="B249" s="191"/>
      <c r="C249" s="191"/>
      <c r="D249" s="191"/>
      <c r="E249" s="191"/>
      <c r="F249" s="191"/>
      <c r="G249" s="191"/>
      <c r="H249" s="191"/>
      <c r="I249" s="191"/>
      <c r="J249" s="191"/>
      <c r="K249" s="191"/>
    </row>
    <row r="250" spans="1:11" x14ac:dyDescent="0.3">
      <c r="B250" s="191"/>
      <c r="C250" s="191"/>
      <c r="D250" s="191"/>
      <c r="E250" s="191"/>
      <c r="F250" s="191"/>
      <c r="G250" s="191"/>
      <c r="H250" s="191"/>
      <c r="I250" s="191"/>
      <c r="J250" s="191"/>
      <c r="K250" s="191"/>
    </row>
    <row r="251" spans="1:11" x14ac:dyDescent="0.3">
      <c r="B251" s="191"/>
      <c r="C251" s="191"/>
      <c r="D251" s="191"/>
      <c r="E251" s="191"/>
      <c r="F251" s="191"/>
      <c r="G251" s="191"/>
      <c r="H251" s="191"/>
      <c r="I251" s="191"/>
      <c r="J251" s="191"/>
      <c r="K251" s="191"/>
    </row>
    <row r="252" spans="1:11" x14ac:dyDescent="0.3">
      <c r="B252" s="191"/>
      <c r="C252" s="191"/>
      <c r="D252" s="191"/>
      <c r="E252" s="191"/>
      <c r="F252" s="191"/>
      <c r="G252" s="191"/>
      <c r="H252" s="191"/>
      <c r="I252" s="191"/>
      <c r="J252" s="191"/>
      <c r="K252" s="191"/>
    </row>
    <row r="253" spans="1:11" x14ac:dyDescent="0.3">
      <c r="B253" s="191" t="s">
        <v>435</v>
      </c>
      <c r="C253" s="191"/>
      <c r="D253" s="191"/>
      <c r="E253" s="191"/>
      <c r="F253" s="191"/>
      <c r="G253" s="191"/>
      <c r="H253" s="191"/>
      <c r="I253" s="191"/>
      <c r="J253" s="191"/>
      <c r="K253" s="191"/>
    </row>
    <row r="254" spans="1:11" x14ac:dyDescent="0.3">
      <c r="B254" s="191"/>
      <c r="C254" s="191"/>
      <c r="D254" s="191"/>
      <c r="E254" s="191"/>
      <c r="F254" s="191"/>
      <c r="G254" s="191"/>
      <c r="H254" s="191"/>
      <c r="I254" s="191"/>
      <c r="J254" s="191"/>
      <c r="K254" s="191"/>
    </row>
    <row r="255" spans="1:11" x14ac:dyDescent="0.3">
      <c r="A255" s="146" t="s">
        <v>447</v>
      </c>
      <c r="B255" s="191"/>
      <c r="C255" s="191"/>
      <c r="D255" s="191"/>
      <c r="E255" s="191"/>
      <c r="F255" s="191"/>
      <c r="G255" s="191"/>
      <c r="H255" s="191"/>
      <c r="I255" s="191"/>
      <c r="J255" s="191"/>
      <c r="K255" s="191"/>
    </row>
    <row r="257" spans="1:2" s="191" customFormat="1" x14ac:dyDescent="0.3">
      <c r="B257" s="191" t="s">
        <v>448</v>
      </c>
    </row>
    <row r="258" spans="1:2" s="191" customFormat="1" x14ac:dyDescent="0.3"/>
    <row r="259" spans="1:2" x14ac:dyDescent="0.3">
      <c r="B259" t="s">
        <v>441</v>
      </c>
    </row>
    <row r="260" spans="1:2" x14ac:dyDescent="0.3">
      <c r="B260" t="s">
        <v>442</v>
      </c>
    </row>
    <row r="261" spans="1:2" x14ac:dyDescent="0.3">
      <c r="B261" t="s">
        <v>443</v>
      </c>
    </row>
    <row r="262" spans="1:2" x14ac:dyDescent="0.3">
      <c r="B262" t="s">
        <v>444</v>
      </c>
    </row>
    <row r="263" spans="1:2" x14ac:dyDescent="0.3">
      <c r="B263" t="s">
        <v>445</v>
      </c>
    </row>
    <row r="264" spans="1:2" x14ac:dyDescent="0.3">
      <c r="B264" t="s">
        <v>446</v>
      </c>
    </row>
    <row r="266" spans="1:2" x14ac:dyDescent="0.3">
      <c r="B266" t="s">
        <v>449</v>
      </c>
    </row>
    <row r="268" spans="1:2" x14ac:dyDescent="0.3">
      <c r="A268" s="146" t="s">
        <v>490</v>
      </c>
    </row>
    <row r="270" spans="1:2" s="191" customFormat="1" x14ac:dyDescent="0.3">
      <c r="B270" s="146" t="s">
        <v>496</v>
      </c>
    </row>
    <row r="271" spans="1:2" s="191" customFormat="1" x14ac:dyDescent="0.3">
      <c r="B271" s="146"/>
    </row>
    <row r="272" spans="1:2" s="191" customFormat="1" x14ac:dyDescent="0.3">
      <c r="B272" s="422" t="s">
        <v>497</v>
      </c>
    </row>
    <row r="273" spans="2:2" s="191" customFormat="1" x14ac:dyDescent="0.3">
      <c r="B273" s="422" t="s">
        <v>498</v>
      </c>
    </row>
    <row r="274" spans="2:2" s="191" customFormat="1" x14ac:dyDescent="0.3">
      <c r="B274" s="422" t="s">
        <v>499</v>
      </c>
    </row>
    <row r="275" spans="2:2" s="191" customFormat="1" x14ac:dyDescent="0.3">
      <c r="B275" s="422" t="s">
        <v>510</v>
      </c>
    </row>
    <row r="276" spans="2:2" s="191" customFormat="1" x14ac:dyDescent="0.3"/>
    <row r="277" spans="2:2" x14ac:dyDescent="0.3">
      <c r="B277" s="146" t="s">
        <v>491</v>
      </c>
    </row>
    <row r="279" spans="2:2" x14ac:dyDescent="0.3">
      <c r="B279" t="s">
        <v>492</v>
      </c>
    </row>
    <row r="280" spans="2:2" x14ac:dyDescent="0.3">
      <c r="B280" t="s">
        <v>493</v>
      </c>
    </row>
    <row r="281" spans="2:2" x14ac:dyDescent="0.3">
      <c r="B281" t="s">
        <v>494</v>
      </c>
    </row>
    <row r="282" spans="2:2" x14ac:dyDescent="0.3">
      <c r="B282" t="s">
        <v>495</v>
      </c>
    </row>
    <row r="283" spans="2:2" x14ac:dyDescent="0.3">
      <c r="B283" t="s">
        <v>505</v>
      </c>
    </row>
    <row r="284" spans="2:2" s="191" customFormat="1" x14ac:dyDescent="0.3"/>
    <row r="285" spans="2:2" x14ac:dyDescent="0.3">
      <c r="B285" s="146" t="s">
        <v>315</v>
      </c>
    </row>
    <row r="286" spans="2:2" x14ac:dyDescent="0.3">
      <c r="B286" s="146"/>
    </row>
    <row r="287" spans="2:2" x14ac:dyDescent="0.3">
      <c r="B287" t="s">
        <v>500</v>
      </c>
    </row>
    <row r="289" spans="2:2" x14ac:dyDescent="0.3">
      <c r="B289" s="146" t="s">
        <v>501</v>
      </c>
    </row>
    <row r="291" spans="2:2" x14ac:dyDescent="0.3">
      <c r="B291" s="191" t="s">
        <v>500</v>
      </c>
    </row>
    <row r="293" spans="2:2" x14ac:dyDescent="0.3">
      <c r="B293" s="146" t="s">
        <v>154</v>
      </c>
    </row>
    <row r="295" spans="2:2" x14ac:dyDescent="0.3">
      <c r="B295" s="191" t="s">
        <v>500</v>
      </c>
    </row>
    <row r="297" spans="2:2" x14ac:dyDescent="0.3">
      <c r="B297" s="146" t="s">
        <v>198</v>
      </c>
    </row>
    <row r="298" spans="2:2" x14ac:dyDescent="0.3">
      <c r="B298" s="191" t="s">
        <v>500</v>
      </c>
    </row>
    <row r="299" spans="2:2" x14ac:dyDescent="0.3">
      <c r="B299" s="146" t="s">
        <v>199</v>
      </c>
    </row>
    <row r="300" spans="2:2" x14ac:dyDescent="0.3">
      <c r="B300" s="191" t="s">
        <v>500</v>
      </c>
    </row>
    <row r="302" spans="2:2" x14ac:dyDescent="0.3">
      <c r="B302" s="146" t="s">
        <v>425</v>
      </c>
    </row>
    <row r="304" spans="2:2" x14ac:dyDescent="0.3">
      <c r="B304" t="s">
        <v>503</v>
      </c>
    </row>
    <row r="305" spans="1:2" x14ac:dyDescent="0.3">
      <c r="B305" t="s">
        <v>504</v>
      </c>
    </row>
    <row r="306" spans="1:2" x14ac:dyDescent="0.3">
      <c r="B306" t="s">
        <v>511</v>
      </c>
    </row>
    <row r="308" spans="1:2" x14ac:dyDescent="0.3">
      <c r="A308" s="146" t="s">
        <v>490</v>
      </c>
    </row>
    <row r="310" spans="1:2" x14ac:dyDescent="0.3">
      <c r="B310" t="s">
        <v>516</v>
      </c>
    </row>
    <row r="312" spans="1:2" x14ac:dyDescent="0.3">
      <c r="B312" t="s">
        <v>517</v>
      </c>
    </row>
    <row r="313" spans="1:2" x14ac:dyDescent="0.3">
      <c r="B313" t="s">
        <v>530</v>
      </c>
    </row>
    <row r="315" spans="1:2" x14ac:dyDescent="0.3">
      <c r="A315" s="146" t="s">
        <v>531</v>
      </c>
      <c r="B315" s="191"/>
    </row>
    <row r="317" spans="1:2" x14ac:dyDescent="0.3">
      <c r="B317" t="s">
        <v>532</v>
      </c>
    </row>
    <row r="318" spans="1:2" x14ac:dyDescent="0.3">
      <c r="B318" t="s">
        <v>533</v>
      </c>
    </row>
    <row r="320" spans="1:2" x14ac:dyDescent="0.3">
      <c r="A320" s="146" t="s">
        <v>535</v>
      </c>
    </row>
    <row r="322" spans="2:2" x14ac:dyDescent="0.3">
      <c r="B322" t="s">
        <v>536</v>
      </c>
    </row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&amp;A&amp;CFinanzantrag_FB_SEK_V1_1_230710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N37"/>
  <sheetViews>
    <sheetView showGridLines="0" topLeftCell="A4" zoomScaleNormal="100" workbookViewId="0">
      <selection activeCell="C12" sqref="C12"/>
    </sheetView>
  </sheetViews>
  <sheetFormatPr baseColWidth="10" defaultColWidth="0" defaultRowHeight="14.4" zeroHeight="1" x14ac:dyDescent="0.3"/>
  <cols>
    <col min="1" max="1" width="48" style="315" customWidth="1"/>
    <col min="2" max="3" width="23.6640625" style="191" customWidth="1"/>
    <col min="4" max="4" width="23.6640625" style="285" customWidth="1"/>
    <col min="5" max="5" width="23.6640625" style="191" customWidth="1"/>
    <col min="6" max="6" width="23.6640625" style="286" customWidth="1"/>
    <col min="7" max="7" width="23.6640625" style="191" customWidth="1"/>
    <col min="8" max="8" width="7.88671875" style="281" customWidth="1"/>
    <col min="9" max="9" width="18.5546875" style="191" hidden="1" customWidth="1"/>
    <col min="10" max="10" width="8.88671875" style="281" hidden="1" customWidth="1"/>
    <col min="11" max="14" width="0" style="191" hidden="1" customWidth="1"/>
    <col min="15" max="16384" width="11.44140625" style="191" hidden="1"/>
  </cols>
  <sheetData>
    <row r="1" spans="1:14" ht="17.399999999999999" x14ac:dyDescent="0.3">
      <c r="A1" s="269" t="s">
        <v>390</v>
      </c>
      <c r="C1" s="284"/>
      <c r="D1" s="360"/>
      <c r="E1" s="361"/>
      <c r="F1" s="360"/>
      <c r="G1" s="361"/>
      <c r="H1" s="362"/>
      <c r="I1" s="363"/>
    </row>
    <row r="2" spans="1:14" s="3" customFormat="1" ht="17.100000000000001" customHeight="1" x14ac:dyDescent="0.25">
      <c r="A2" s="166"/>
      <c r="D2" s="266"/>
      <c r="E2" s="266"/>
      <c r="F2" s="78"/>
      <c r="G2" s="78"/>
      <c r="H2" s="282"/>
      <c r="I2" s="266"/>
      <c r="J2" s="283"/>
      <c r="K2" s="78"/>
      <c r="L2" s="78"/>
      <c r="M2" s="78"/>
      <c r="N2" s="78"/>
    </row>
    <row r="3" spans="1:14" s="3" customFormat="1" ht="17.100000000000001" customHeight="1" x14ac:dyDescent="0.3">
      <c r="A3" s="364" t="s">
        <v>56</v>
      </c>
      <c r="B3" s="287">
        <f>Deckblatt!C20</f>
        <v>0</v>
      </c>
      <c r="C3" s="365"/>
      <c r="D3" s="287"/>
      <c r="E3" s="266"/>
      <c r="F3" s="78"/>
      <c r="G3" s="78"/>
      <c r="H3" s="282"/>
      <c r="I3" s="266"/>
      <c r="J3" s="283"/>
      <c r="K3" s="78"/>
      <c r="L3" s="78"/>
      <c r="M3" s="78"/>
      <c r="N3" s="265"/>
    </row>
    <row r="4" spans="1:14" s="3" customFormat="1" ht="17.100000000000001" customHeight="1" x14ac:dyDescent="0.3">
      <c r="A4" s="364" t="s">
        <v>57</v>
      </c>
      <c r="B4" s="366">
        <f>Deckblatt!C27</f>
        <v>0</v>
      </c>
      <c r="C4" s="367"/>
      <c r="D4" s="367"/>
      <c r="E4" s="79"/>
      <c r="F4" s="79"/>
      <c r="G4" s="79"/>
      <c r="H4" s="282"/>
      <c r="I4" s="268"/>
      <c r="J4" s="283"/>
      <c r="K4" s="79"/>
      <c r="L4" s="79"/>
      <c r="M4" s="79"/>
      <c r="N4" s="265"/>
    </row>
    <row r="5" spans="1:14" s="3" customFormat="1" ht="17.100000000000001" customHeight="1" x14ac:dyDescent="0.25">
      <c r="A5" s="368" t="s">
        <v>59</v>
      </c>
      <c r="B5" s="288" t="str">
        <f>CONCATENATE(TEXT(von,"tt.MM.jjjj"),"  bis  ",TEXT(bis,"tt.MM.jjjj"))</f>
        <v>00.01.1900  bis  00.01.1900</v>
      </c>
      <c r="C5" s="288"/>
      <c r="D5" s="267"/>
      <c r="E5" s="267"/>
      <c r="F5" s="80"/>
      <c r="G5" s="80"/>
      <c r="H5" s="282"/>
      <c r="I5" s="267"/>
      <c r="J5" s="283"/>
      <c r="K5" s="80"/>
      <c r="L5" s="80"/>
      <c r="M5" s="80"/>
      <c r="N5" s="265"/>
    </row>
    <row r="6" spans="1:14" s="3" customFormat="1" ht="17.100000000000001" customHeight="1" x14ac:dyDescent="0.3">
      <c r="A6" s="364" t="s">
        <v>73</v>
      </c>
      <c r="B6" s="366" t="str">
        <f>Deckblatt!C9</f>
        <v>bitte auswählen</v>
      </c>
      <c r="C6" s="369"/>
      <c r="D6" s="266"/>
      <c r="E6" s="80"/>
      <c r="F6" s="80"/>
      <c r="G6" s="80"/>
      <c r="H6" s="282"/>
      <c r="I6" s="267"/>
      <c r="J6" s="283"/>
      <c r="K6" s="80"/>
      <c r="L6" s="80"/>
      <c r="M6" s="80"/>
      <c r="N6" s="265"/>
    </row>
    <row r="7" spans="1:14" ht="15.6" x14ac:dyDescent="0.3">
      <c r="A7" s="209"/>
      <c r="B7" s="266"/>
      <c r="C7" s="284"/>
      <c r="D7" s="360"/>
      <c r="E7" s="361"/>
      <c r="F7" s="360"/>
      <c r="G7" s="361"/>
      <c r="H7" s="362"/>
      <c r="I7" s="363"/>
    </row>
    <row r="8" spans="1:14" s="291" customFormat="1" ht="20.100000000000001" customHeight="1" x14ac:dyDescent="0.3">
      <c r="A8" s="343" t="s">
        <v>309</v>
      </c>
      <c r="B8" s="292"/>
      <c r="C8" s="292"/>
      <c r="D8" s="307"/>
      <c r="E8" s="370"/>
      <c r="F8" s="370"/>
      <c r="G8" s="307"/>
      <c r="H8" s="370"/>
      <c r="I8" s="370"/>
    </row>
    <row r="9" spans="1:14" s="291" customFormat="1" ht="8.25" customHeight="1" x14ac:dyDescent="0.3">
      <c r="A9" s="316"/>
      <c r="B9" s="292"/>
      <c r="C9" s="292"/>
      <c r="D9" s="290"/>
      <c r="E9" s="290"/>
      <c r="F9" s="290"/>
      <c r="G9" s="290"/>
      <c r="H9" s="290"/>
    </row>
    <row r="10" spans="1:14" s="296" customFormat="1" ht="15.6" x14ac:dyDescent="0.3">
      <c r="A10" s="473" t="s">
        <v>369</v>
      </c>
      <c r="B10" s="473"/>
      <c r="C10" s="473"/>
      <c r="D10" s="359"/>
      <c r="E10" s="359"/>
      <c r="F10" s="359"/>
      <c r="G10" s="359"/>
      <c r="H10" s="359"/>
    </row>
    <row r="11" spans="1:14" s="293" customFormat="1" ht="25.5" customHeight="1" x14ac:dyDescent="0.25">
      <c r="A11" s="474" t="s">
        <v>344</v>
      </c>
      <c r="B11" s="474"/>
      <c r="C11" s="300"/>
      <c r="D11" s="300"/>
      <c r="E11" s="300"/>
      <c r="F11" s="300"/>
      <c r="G11" s="300"/>
      <c r="H11" s="300"/>
    </row>
    <row r="12" spans="1:14" s="295" customFormat="1" ht="21" customHeight="1" x14ac:dyDescent="0.3">
      <c r="A12" s="475" t="s">
        <v>345</v>
      </c>
      <c r="B12" s="476"/>
      <c r="C12" s="294" t="s">
        <v>271</v>
      </c>
      <c r="D12" s="347"/>
      <c r="E12" s="347"/>
    </row>
    <row r="13" spans="1:14" s="327" customFormat="1" ht="26.25" customHeight="1" x14ac:dyDescent="0.25">
      <c r="A13" s="323"/>
      <c r="B13" s="348" t="s">
        <v>346</v>
      </c>
      <c r="C13" s="349" t="s">
        <v>347</v>
      </c>
      <c r="D13" s="350" t="s">
        <v>348</v>
      </c>
      <c r="E13" s="351" t="s">
        <v>371</v>
      </c>
    </row>
    <row r="14" spans="1:14" s="296" customFormat="1" ht="20.100000000000001" customHeight="1" x14ac:dyDescent="0.3">
      <c r="A14" s="336" t="s">
        <v>349</v>
      </c>
      <c r="B14" s="294"/>
      <c r="C14" s="342"/>
      <c r="D14" s="294"/>
      <c r="E14" s="294"/>
    </row>
    <row r="15" spans="1:14" s="298" customFormat="1" ht="20.100000000000001" customHeight="1" x14ac:dyDescent="0.3">
      <c r="A15" s="358" t="s">
        <v>381</v>
      </c>
      <c r="B15" s="332">
        <f>B20*B14</f>
        <v>0</v>
      </c>
      <c r="C15" s="342"/>
      <c r="D15" s="332">
        <f>B20*D14</f>
        <v>0</v>
      </c>
      <c r="E15" s="332">
        <f>B20*E14</f>
        <v>0</v>
      </c>
    </row>
    <row r="16" spans="1:14" s="297" customFormat="1" ht="20.100000000000001" customHeight="1" x14ac:dyDescent="0.3">
      <c r="A16" s="318"/>
      <c r="B16" s="326"/>
      <c r="C16" s="325"/>
      <c r="D16" s="326"/>
      <c r="E16" s="326"/>
    </row>
    <row r="17" spans="1:8" s="299" customFormat="1" ht="20.100000000000001" customHeight="1" x14ac:dyDescent="0.3">
      <c r="A17" s="324" t="s">
        <v>370</v>
      </c>
      <c r="B17" s="324"/>
      <c r="C17" s="324"/>
      <c r="D17" s="324"/>
      <c r="E17" s="324"/>
      <c r="F17" s="324"/>
      <c r="G17" s="324"/>
      <c r="H17" s="324"/>
    </row>
    <row r="18" spans="1:8" s="299" customFormat="1" ht="20.100000000000001" customHeight="1" x14ac:dyDescent="0.3">
      <c r="A18" s="317" t="s">
        <v>350</v>
      </c>
      <c r="B18" s="292"/>
    </row>
    <row r="19" spans="1:8" s="329" customFormat="1" ht="24.75" customHeight="1" x14ac:dyDescent="0.3">
      <c r="A19" s="331"/>
      <c r="B19" s="332" t="s">
        <v>119</v>
      </c>
      <c r="C19" s="332" t="s">
        <v>351</v>
      </c>
      <c r="D19" s="332" t="s">
        <v>352</v>
      </c>
      <c r="E19" s="332" t="s">
        <v>353</v>
      </c>
      <c r="F19" s="332" t="s">
        <v>351</v>
      </c>
      <c r="G19" s="332" t="s">
        <v>352</v>
      </c>
    </row>
    <row r="20" spans="1:8" s="299" customFormat="1" ht="21.75" customHeight="1" x14ac:dyDescent="0.25">
      <c r="A20" s="319" t="s">
        <v>354</v>
      </c>
      <c r="B20" s="356">
        <f t="shared" ref="B20:B25" si="0">SUM(C20:D20)</f>
        <v>0</v>
      </c>
      <c r="C20" s="304"/>
      <c r="D20" s="304"/>
      <c r="E20" s="338">
        <f>IFERROR(F20+G20,0)</f>
        <v>0</v>
      </c>
      <c r="F20" s="371">
        <f t="shared" ref="F20:F25" si="1">IFERROR(C20/B20,0)</f>
        <v>0</v>
      </c>
      <c r="G20" s="371">
        <f t="shared" ref="G20:G25" si="2">IFERROR(D20/B20,0)</f>
        <v>0</v>
      </c>
    </row>
    <row r="21" spans="1:8" s="299" customFormat="1" ht="21.75" customHeight="1" x14ac:dyDescent="0.25">
      <c r="A21" s="317" t="s">
        <v>355</v>
      </c>
      <c r="B21" s="306">
        <f t="shared" si="0"/>
        <v>0</v>
      </c>
      <c r="C21" s="305"/>
      <c r="D21" s="305"/>
      <c r="E21" s="338">
        <f>IFERROR(B21/B20,0)</f>
        <v>0</v>
      </c>
      <c r="F21" s="371">
        <f t="shared" si="1"/>
        <v>0</v>
      </c>
      <c r="G21" s="371">
        <f t="shared" si="2"/>
        <v>0</v>
      </c>
    </row>
    <row r="22" spans="1:8" s="299" customFormat="1" ht="21.75" customHeight="1" x14ac:dyDescent="0.25">
      <c r="A22" s="317" t="s">
        <v>356</v>
      </c>
      <c r="B22" s="306">
        <f t="shared" si="0"/>
        <v>0</v>
      </c>
      <c r="C22" s="306">
        <f>C20-C21</f>
        <v>0</v>
      </c>
      <c r="D22" s="306">
        <f>D20-D21</f>
        <v>0</v>
      </c>
      <c r="E22" s="338">
        <f>IFERROR(B22/B20,0)</f>
        <v>0</v>
      </c>
      <c r="F22" s="371">
        <f t="shared" si="1"/>
        <v>0</v>
      </c>
      <c r="G22" s="371">
        <f t="shared" si="2"/>
        <v>0</v>
      </c>
    </row>
    <row r="23" spans="1:8" s="299" customFormat="1" ht="21.75" customHeight="1" x14ac:dyDescent="0.25">
      <c r="A23" s="320" t="s">
        <v>357</v>
      </c>
      <c r="B23" s="306">
        <f t="shared" si="0"/>
        <v>0</v>
      </c>
      <c r="C23" s="304"/>
      <c r="D23" s="304"/>
      <c r="E23" s="338">
        <f>IFERROR(B23/B20,0)</f>
        <v>0</v>
      </c>
      <c r="F23" s="371">
        <f t="shared" si="1"/>
        <v>0</v>
      </c>
      <c r="G23" s="371">
        <f t="shared" si="2"/>
        <v>0</v>
      </c>
    </row>
    <row r="24" spans="1:8" s="299" customFormat="1" ht="21.75" customHeight="1" x14ac:dyDescent="0.25">
      <c r="A24" s="317" t="s">
        <v>355</v>
      </c>
      <c r="B24" s="306">
        <f t="shared" si="0"/>
        <v>0</v>
      </c>
      <c r="C24" s="305"/>
      <c r="D24" s="305"/>
      <c r="E24" s="338">
        <f>IFERROR(B24/B20,0)</f>
        <v>0</v>
      </c>
      <c r="F24" s="371">
        <f t="shared" si="1"/>
        <v>0</v>
      </c>
      <c r="G24" s="371">
        <f t="shared" si="2"/>
        <v>0</v>
      </c>
    </row>
    <row r="25" spans="1:8" s="299" customFormat="1" ht="21.75" customHeight="1" x14ac:dyDescent="0.25">
      <c r="A25" s="321" t="s">
        <v>356</v>
      </c>
      <c r="B25" s="306">
        <f t="shared" si="0"/>
        <v>0</v>
      </c>
      <c r="C25" s="306">
        <f>C23-C24</f>
        <v>0</v>
      </c>
      <c r="D25" s="306">
        <f>D23-D24</f>
        <v>0</v>
      </c>
      <c r="E25" s="338">
        <f>IFERROR(B25/B20,0)</f>
        <v>0</v>
      </c>
      <c r="F25" s="371">
        <f t="shared" si="1"/>
        <v>0</v>
      </c>
      <c r="G25" s="371">
        <f t="shared" si="2"/>
        <v>0</v>
      </c>
    </row>
    <row r="26" spans="1:8" s="299" customFormat="1" ht="20.100000000000001" customHeight="1" x14ac:dyDescent="0.25">
      <c r="A26" s="322"/>
      <c r="B26" s="290"/>
      <c r="C26" s="290"/>
      <c r="D26" s="308"/>
      <c r="E26" s="290"/>
      <c r="F26" s="290"/>
      <c r="G26" s="290"/>
      <c r="H26" s="290"/>
    </row>
    <row r="27" spans="1:8" s="299" customFormat="1" ht="20.100000000000001" customHeight="1" x14ac:dyDescent="0.3">
      <c r="A27" s="324" t="s">
        <v>372</v>
      </c>
      <c r="B27" s="324"/>
      <c r="C27" s="324"/>
      <c r="D27" s="324"/>
      <c r="E27" s="324"/>
      <c r="F27" s="324"/>
      <c r="G27" s="324"/>
      <c r="H27" s="324"/>
    </row>
    <row r="28" spans="1:8" s="299" customFormat="1" ht="20.100000000000001" customHeight="1" x14ac:dyDescent="0.3">
      <c r="A28" s="300" t="s">
        <v>350</v>
      </c>
      <c r="B28" s="292"/>
    </row>
    <row r="29" spans="1:8" s="303" customFormat="1" ht="12.75" customHeight="1" x14ac:dyDescent="0.25">
      <c r="A29" s="319"/>
      <c r="B29" s="301"/>
      <c r="C29" s="290"/>
      <c r="D29" s="299"/>
      <c r="E29" s="299"/>
      <c r="F29" s="290"/>
      <c r="G29" s="302"/>
      <c r="H29" s="302"/>
    </row>
    <row r="30" spans="1:8" s="329" customFormat="1" ht="23.25" customHeight="1" x14ac:dyDescent="0.3">
      <c r="A30" s="331"/>
      <c r="B30" s="332" t="s">
        <v>119</v>
      </c>
      <c r="C30" s="332" t="s">
        <v>351</v>
      </c>
      <c r="D30" s="332" t="s">
        <v>352</v>
      </c>
      <c r="E30" s="332" t="s">
        <v>353</v>
      </c>
      <c r="F30" s="332" t="s">
        <v>351</v>
      </c>
      <c r="G30" s="332" t="s">
        <v>352</v>
      </c>
    </row>
    <row r="31" spans="1:8" s="299" customFormat="1" ht="21.75" customHeight="1" x14ac:dyDescent="0.25">
      <c r="A31" s="319" t="s">
        <v>358</v>
      </c>
      <c r="B31" s="356">
        <f t="shared" ref="B31:B36" si="3">SUM(C31:D31)</f>
        <v>0</v>
      </c>
      <c r="C31" s="304"/>
      <c r="D31" s="304"/>
      <c r="E31" s="338">
        <f>IFERROR(F31+G31,0)</f>
        <v>0</v>
      </c>
      <c r="F31" s="371">
        <f t="shared" ref="F31:F36" si="4">IFERROR(C31/B31,0)</f>
        <v>0</v>
      </c>
      <c r="G31" s="371">
        <f t="shared" ref="G31:G36" si="5">IFERROR(D31/B31,0)</f>
        <v>0</v>
      </c>
    </row>
    <row r="32" spans="1:8" s="299" customFormat="1" ht="21.75" customHeight="1" x14ac:dyDescent="0.25">
      <c r="A32" s="317" t="s">
        <v>359</v>
      </c>
      <c r="B32" s="306">
        <f t="shared" si="3"/>
        <v>0</v>
      </c>
      <c r="C32" s="305"/>
      <c r="D32" s="305"/>
      <c r="E32" s="338">
        <f>IFERROR(B32/B31,0)</f>
        <v>0</v>
      </c>
      <c r="F32" s="371">
        <f t="shared" si="4"/>
        <v>0</v>
      </c>
      <c r="G32" s="371">
        <f t="shared" si="5"/>
        <v>0</v>
      </c>
    </row>
    <row r="33" spans="1:8" s="299" customFormat="1" ht="21.75" customHeight="1" x14ac:dyDescent="0.25">
      <c r="A33" s="317" t="s">
        <v>360</v>
      </c>
      <c r="B33" s="306">
        <f t="shared" si="3"/>
        <v>0</v>
      </c>
      <c r="C33" s="306">
        <f>C31-C32</f>
        <v>0</v>
      </c>
      <c r="D33" s="306">
        <f>D31-D32</f>
        <v>0</v>
      </c>
      <c r="E33" s="338">
        <f>IFERROR(B33/B31,0)</f>
        <v>0</v>
      </c>
      <c r="F33" s="371">
        <f t="shared" si="4"/>
        <v>0</v>
      </c>
      <c r="G33" s="371">
        <f t="shared" si="5"/>
        <v>0</v>
      </c>
    </row>
    <row r="34" spans="1:8" s="299" customFormat="1" ht="21.75" customHeight="1" x14ac:dyDescent="0.25">
      <c r="A34" s="320" t="s">
        <v>357</v>
      </c>
      <c r="B34" s="306">
        <f t="shared" si="3"/>
        <v>0</v>
      </c>
      <c r="C34" s="304"/>
      <c r="D34" s="304"/>
      <c r="E34" s="338">
        <f>IFERROR(B34/B31,0)</f>
        <v>0</v>
      </c>
      <c r="F34" s="371">
        <f t="shared" si="4"/>
        <v>0</v>
      </c>
      <c r="G34" s="371">
        <f t="shared" si="5"/>
        <v>0</v>
      </c>
    </row>
    <row r="35" spans="1:8" s="299" customFormat="1" ht="21.75" customHeight="1" x14ac:dyDescent="0.25">
      <c r="A35" s="317" t="s">
        <v>359</v>
      </c>
      <c r="B35" s="306">
        <f t="shared" si="3"/>
        <v>0</v>
      </c>
      <c r="C35" s="305"/>
      <c r="D35" s="305"/>
      <c r="E35" s="338">
        <f>IFERROR(B35/B31,0)</f>
        <v>0</v>
      </c>
      <c r="F35" s="371">
        <f t="shared" si="4"/>
        <v>0</v>
      </c>
      <c r="G35" s="371">
        <f t="shared" si="5"/>
        <v>0</v>
      </c>
    </row>
    <row r="36" spans="1:8" s="299" customFormat="1" ht="21.75" customHeight="1" x14ac:dyDescent="0.25">
      <c r="A36" s="321" t="s">
        <v>361</v>
      </c>
      <c r="B36" s="306">
        <f t="shared" si="3"/>
        <v>0</v>
      </c>
      <c r="C36" s="306">
        <f>C34-C35</f>
        <v>0</v>
      </c>
      <c r="D36" s="306">
        <f>D34-D35</f>
        <v>0</v>
      </c>
      <c r="E36" s="338">
        <f>IFERROR(B36/B31,0)</f>
        <v>0</v>
      </c>
      <c r="F36" s="371">
        <f t="shared" si="4"/>
        <v>0</v>
      </c>
      <c r="G36" s="371">
        <f t="shared" si="5"/>
        <v>0</v>
      </c>
    </row>
    <row r="37" spans="1:8" s="299" customFormat="1" ht="21.75" customHeight="1" x14ac:dyDescent="0.25">
      <c r="A37" s="321"/>
      <c r="B37" s="307"/>
      <c r="C37" s="309"/>
      <c r="D37" s="310"/>
      <c r="E37" s="310"/>
      <c r="F37" s="311"/>
      <c r="G37" s="312"/>
      <c r="H37" s="312"/>
    </row>
  </sheetData>
  <sheetProtection algorithmName="SHA-512" hashValue="lrYrha/VfTxEdRrkfTF9P62dYL/88lLpH1W766WLVxhst1AKzduzXSLJyXkibdjNzBu8hmtCcIq5vInjP+Q40A==" saltValue="qSxMigAOtfM51dulm0Ez2A==" spinCount="100000" sheet="1" objects="1" scenarios="1" selectLockedCells="1"/>
  <mergeCells count="3">
    <mergeCell ref="A10:C10"/>
    <mergeCell ref="A11:B11"/>
    <mergeCell ref="A12:B12"/>
  </mergeCells>
  <dataValidations count="1">
    <dataValidation type="list" allowBlank="1" showInputMessage="1" showErrorMessage="1" sqref="C12">
      <formula1>"?,U,Z"</formula1>
    </dataValidation>
  </dataValidations>
  <pageMargins left="0.70866141732283472" right="0.70866141732283472" top="0.6692913385826772" bottom="0.31496062992125984" header="0.19685039370078741" footer="0.15748031496062992"/>
  <pageSetup paperSize="9" scale="68" orientation="landscape" r:id="rId1"/>
  <headerFooter>
    <oddHeader>&amp;L&amp;G&amp;R&amp;G</oddHeader>
    <oddFooter>&amp;L&amp;F
&amp;A&amp;CFinanzantrag_FB_SEK_V2_1_231127&amp;RSeite &amp;P von &amp;N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L48"/>
  <sheetViews>
    <sheetView showGridLines="0" zoomScaleNormal="100" workbookViewId="0">
      <selection activeCell="B18" sqref="B18"/>
    </sheetView>
  </sheetViews>
  <sheetFormatPr baseColWidth="10" defaultColWidth="0" defaultRowHeight="14.4" zeroHeight="1" x14ac:dyDescent="0.3"/>
  <cols>
    <col min="1" max="1" width="41.44140625" style="315" customWidth="1"/>
    <col min="2" max="3" width="20.6640625" style="191" customWidth="1"/>
    <col min="4" max="4" width="20.6640625" style="285" customWidth="1"/>
    <col min="5" max="5" width="20.6640625" style="191" customWidth="1"/>
    <col min="6" max="6" width="7.88671875" style="281" customWidth="1"/>
    <col min="7" max="7" width="18.5546875" style="191" hidden="1" customWidth="1"/>
    <col min="8" max="8" width="8.88671875" style="281" hidden="1" customWidth="1"/>
    <col min="9" max="12" width="0" style="191" hidden="1" customWidth="1"/>
    <col min="13" max="16384" width="11.44140625" style="191" hidden="1"/>
  </cols>
  <sheetData>
    <row r="1" spans="1:12" ht="17.399999999999999" x14ac:dyDescent="0.3">
      <c r="A1" s="269" t="s">
        <v>391</v>
      </c>
      <c r="C1" s="284"/>
      <c r="D1" s="360"/>
      <c r="E1" s="361"/>
    </row>
    <row r="2" spans="1:12" s="3" customFormat="1" ht="17.100000000000001" customHeight="1" x14ac:dyDescent="0.25">
      <c r="A2" s="166"/>
      <c r="D2" s="266"/>
      <c r="E2" s="266"/>
      <c r="F2" s="282"/>
      <c r="G2" s="266"/>
      <c r="H2" s="283"/>
      <c r="I2" s="78"/>
      <c r="J2" s="78"/>
      <c r="K2" s="78"/>
      <c r="L2" s="78"/>
    </row>
    <row r="3" spans="1:12" s="3" customFormat="1" ht="20.100000000000001" customHeight="1" x14ac:dyDescent="0.3">
      <c r="A3" s="364" t="s">
        <v>56</v>
      </c>
      <c r="B3" s="287">
        <f>'Plandaten-Teilnehmende'!B3</f>
        <v>0</v>
      </c>
      <c r="C3" s="365"/>
      <c r="D3" s="287"/>
      <c r="E3" s="266"/>
      <c r="F3" s="282"/>
      <c r="G3" s="266"/>
      <c r="H3" s="283"/>
      <c r="I3" s="78"/>
      <c r="J3" s="78"/>
      <c r="K3" s="78"/>
      <c r="L3" s="265"/>
    </row>
    <row r="4" spans="1:12" s="372" customFormat="1" ht="20.100000000000001" customHeight="1" x14ac:dyDescent="0.3">
      <c r="A4" s="364" t="s">
        <v>57</v>
      </c>
      <c r="B4" s="366">
        <f>'Plandaten-Teilnehmende'!B4</f>
        <v>0</v>
      </c>
      <c r="C4" s="367"/>
      <c r="D4" s="367"/>
      <c r="E4" s="79"/>
      <c r="F4" s="282"/>
      <c r="G4" s="268"/>
      <c r="H4" s="283"/>
      <c r="I4" s="79"/>
      <c r="J4" s="79"/>
      <c r="K4" s="79"/>
      <c r="L4" s="265"/>
    </row>
    <row r="5" spans="1:12" s="3" customFormat="1" ht="20.100000000000001" customHeight="1" x14ac:dyDescent="0.25">
      <c r="A5" s="368" t="s">
        <v>59</v>
      </c>
      <c r="B5" s="288" t="str">
        <f>'Plandaten-Teilnehmende'!B5</f>
        <v>00.01.1900  bis  00.01.1900</v>
      </c>
      <c r="C5" s="288"/>
      <c r="D5" s="267"/>
      <c r="E5" s="80"/>
      <c r="F5" s="282"/>
      <c r="G5" s="267"/>
      <c r="H5" s="283"/>
      <c r="I5" s="80"/>
      <c r="J5" s="80"/>
      <c r="K5" s="80"/>
      <c r="L5" s="265"/>
    </row>
    <row r="6" spans="1:12" s="3" customFormat="1" ht="20.100000000000001" customHeight="1" x14ac:dyDescent="0.3">
      <c r="A6" s="364" t="s">
        <v>73</v>
      </c>
      <c r="B6" s="366" t="str">
        <f>Deckblatt!C9</f>
        <v>bitte auswählen</v>
      </c>
      <c r="C6" s="369"/>
      <c r="D6" s="266"/>
      <c r="E6" s="266"/>
      <c r="F6" s="282"/>
      <c r="G6" s="266"/>
      <c r="H6" s="283"/>
      <c r="I6" s="78"/>
      <c r="J6" s="78"/>
      <c r="K6" s="78"/>
      <c r="L6" s="265"/>
    </row>
    <row r="7" spans="1:12" ht="15.6" x14ac:dyDescent="0.3">
      <c r="A7" s="209"/>
      <c r="C7" s="284"/>
      <c r="E7" s="284"/>
    </row>
    <row r="8" spans="1:12" s="346" customFormat="1" ht="20.100000000000001" customHeight="1" x14ac:dyDescent="0.3">
      <c r="A8" s="344" t="s">
        <v>392</v>
      </c>
      <c r="B8" s="343"/>
      <c r="C8" s="343"/>
      <c r="D8" s="345"/>
      <c r="E8" s="345"/>
      <c r="F8" s="345"/>
    </row>
    <row r="9" spans="1:12" s="299" customFormat="1" ht="20.100000000000001" customHeight="1" x14ac:dyDescent="0.25">
      <c r="A9" s="479" t="s">
        <v>382</v>
      </c>
      <c r="B9" s="479"/>
      <c r="C9" s="479"/>
      <c r="D9" s="479"/>
      <c r="E9" s="353"/>
      <c r="F9" s="290"/>
    </row>
    <row r="10" spans="1:12" s="376" customFormat="1" ht="20.25" customHeight="1" x14ac:dyDescent="0.25">
      <c r="A10" s="373" t="s">
        <v>393</v>
      </c>
      <c r="B10" s="374"/>
      <c r="C10" s="374"/>
      <c r="D10" s="374"/>
      <c r="E10" s="374"/>
      <c r="F10" s="375"/>
    </row>
    <row r="11" spans="1:12" s="376" customFormat="1" ht="20.25" customHeight="1" x14ac:dyDescent="0.25">
      <c r="A11" s="377" t="s">
        <v>394</v>
      </c>
      <c r="B11" s="478" t="s">
        <v>395</v>
      </c>
      <c r="C11" s="478"/>
      <c r="D11" s="478"/>
      <c r="E11" s="478"/>
      <c r="F11" s="375"/>
    </row>
    <row r="12" spans="1:12" s="376" customFormat="1" ht="42.75" customHeight="1" x14ac:dyDescent="0.25">
      <c r="A12" s="377" t="s">
        <v>396</v>
      </c>
      <c r="B12" s="478" t="s">
        <v>397</v>
      </c>
      <c r="C12" s="478"/>
      <c r="D12" s="478"/>
      <c r="E12" s="478"/>
      <c r="F12" s="375"/>
    </row>
    <row r="13" spans="1:12" s="379" customFormat="1" ht="26.25" customHeight="1" x14ac:dyDescent="0.3">
      <c r="A13" s="373" t="s">
        <v>398</v>
      </c>
      <c r="B13" s="480" t="s">
        <v>399</v>
      </c>
      <c r="C13" s="480"/>
      <c r="D13" s="480"/>
      <c r="E13" s="480"/>
      <c r="F13" s="378"/>
    </row>
    <row r="14" spans="1:12" s="381" customFormat="1" ht="35.25" customHeight="1" x14ac:dyDescent="0.3">
      <c r="A14" s="377" t="s">
        <v>400</v>
      </c>
      <c r="B14" s="478" t="s">
        <v>401</v>
      </c>
      <c r="C14" s="478"/>
      <c r="D14" s="478"/>
      <c r="E14" s="478"/>
      <c r="F14" s="380"/>
    </row>
    <row r="15" spans="1:12" s="381" customFormat="1" ht="43.5" customHeight="1" x14ac:dyDescent="0.3">
      <c r="A15" s="377" t="s">
        <v>402</v>
      </c>
      <c r="B15" s="478" t="s">
        <v>403</v>
      </c>
      <c r="C15" s="478"/>
      <c r="D15" s="478"/>
      <c r="E15" s="478"/>
      <c r="F15" s="380"/>
    </row>
    <row r="16" spans="1:12" s="384" customFormat="1" ht="23.25" customHeight="1" x14ac:dyDescent="0.3">
      <c r="A16" s="382"/>
      <c r="B16" s="383"/>
      <c r="C16" s="383"/>
      <c r="D16" s="383"/>
      <c r="E16" s="383"/>
      <c r="F16" s="297"/>
    </row>
    <row r="17" spans="1:6" s="384" customFormat="1" ht="24.9" customHeight="1" x14ac:dyDescent="0.3">
      <c r="A17" s="385"/>
      <c r="B17" s="386" t="s">
        <v>404</v>
      </c>
      <c r="C17" s="386" t="s">
        <v>405</v>
      </c>
      <c r="D17" s="386" t="s">
        <v>3</v>
      </c>
      <c r="E17" s="383"/>
      <c r="F17" s="297"/>
    </row>
    <row r="18" spans="1:6" s="384" customFormat="1" ht="24.9" customHeight="1" x14ac:dyDescent="0.3">
      <c r="A18" s="333" t="s">
        <v>406</v>
      </c>
      <c r="B18" s="294"/>
      <c r="C18" s="294"/>
      <c r="D18" s="386">
        <f>B18+C18</f>
        <v>0</v>
      </c>
      <c r="E18" s="383"/>
      <c r="F18" s="297"/>
    </row>
    <row r="19" spans="1:6" s="384" customFormat="1" ht="24.9" customHeight="1" x14ac:dyDescent="0.3">
      <c r="A19" s="382" t="s">
        <v>408</v>
      </c>
      <c r="B19" s="387"/>
      <c r="C19" s="294"/>
      <c r="D19" s="387"/>
      <c r="E19" s="383"/>
      <c r="F19" s="297"/>
    </row>
    <row r="20" spans="1:6" s="384" customFormat="1" ht="24.9" customHeight="1" x14ac:dyDescent="0.3">
      <c r="A20" s="333" t="s">
        <v>407</v>
      </c>
      <c r="B20" s="386">
        <f>B18</f>
        <v>0</v>
      </c>
      <c r="C20" s="386">
        <f>ROUND(IFERROR(C18/C19,0),0)</f>
        <v>0</v>
      </c>
      <c r="D20" s="386">
        <f>B20+C20</f>
        <v>0</v>
      </c>
      <c r="E20" s="383"/>
      <c r="F20" s="297"/>
    </row>
    <row r="21" spans="1:6" s="329" customFormat="1" ht="13.95" customHeight="1" x14ac:dyDescent="0.3">
      <c r="A21" s="333"/>
      <c r="B21" s="328"/>
      <c r="C21" s="398"/>
      <c r="D21" s="398"/>
      <c r="E21" s="398"/>
      <c r="F21" s="388"/>
    </row>
    <row r="22" spans="1:6" s="329" customFormat="1" ht="28.2" customHeight="1" x14ac:dyDescent="0.3">
      <c r="A22" s="390" t="s">
        <v>415</v>
      </c>
      <c r="C22" s="395"/>
      <c r="D22" s="310"/>
      <c r="E22" s="310"/>
    </row>
    <row r="23" spans="1:6" s="329" customFormat="1" ht="30" customHeight="1" x14ac:dyDescent="0.3">
      <c r="A23" s="391" t="s">
        <v>440</v>
      </c>
      <c r="B23" s="332" t="s">
        <v>417</v>
      </c>
      <c r="C23" s="332" t="s">
        <v>353</v>
      </c>
      <c r="D23" s="477" t="s">
        <v>347</v>
      </c>
      <c r="E23" s="477"/>
    </row>
    <row r="24" spans="1:6" s="330" customFormat="1" ht="24.9" customHeight="1" x14ac:dyDescent="0.3">
      <c r="A24" s="335" t="s">
        <v>418</v>
      </c>
      <c r="B24" s="356">
        <f t="shared" ref="B24:B29" si="0">IFERROR(C42+D42,0)</f>
        <v>0</v>
      </c>
      <c r="C24" s="337">
        <f>IFERROR(B24/B24,0)</f>
        <v>0</v>
      </c>
      <c r="D24" s="392" t="s">
        <v>419</v>
      </c>
      <c r="E24" s="332" t="s">
        <v>420</v>
      </c>
    </row>
    <row r="25" spans="1:6" s="329" customFormat="1" ht="19.95" customHeight="1" x14ac:dyDescent="0.3">
      <c r="A25" s="336" t="s">
        <v>364</v>
      </c>
      <c r="B25" s="356">
        <f t="shared" si="0"/>
        <v>0</v>
      </c>
      <c r="C25" s="337">
        <f>IFERROR(B25/$B$24,0)</f>
        <v>0</v>
      </c>
      <c r="D25" s="339"/>
      <c r="E25" s="396"/>
    </row>
    <row r="26" spans="1:6" s="329" customFormat="1" ht="19.95" customHeight="1" x14ac:dyDescent="0.3">
      <c r="A26" s="336" t="s">
        <v>365</v>
      </c>
      <c r="B26" s="356">
        <f t="shared" si="0"/>
        <v>0</v>
      </c>
      <c r="C26" s="337">
        <f>IFERROR(B26/$B$24,0)</f>
        <v>0</v>
      </c>
      <c r="D26" s="340">
        <f>IF(D25=0,0,1-D25)</f>
        <v>0</v>
      </c>
      <c r="E26" s="338">
        <f>IF(E25=0,0,1-E25)</f>
        <v>0</v>
      </c>
    </row>
    <row r="27" spans="1:6" s="329" customFormat="1" ht="19.95" customHeight="1" x14ac:dyDescent="0.3">
      <c r="A27" s="333" t="s">
        <v>366</v>
      </c>
      <c r="B27" s="356">
        <f t="shared" si="0"/>
        <v>0</v>
      </c>
      <c r="C27" s="337">
        <f>IFERROR(B27/$B$24,0)</f>
        <v>0</v>
      </c>
      <c r="D27" s="341"/>
      <c r="E27" s="397"/>
    </row>
    <row r="28" spans="1:6" s="329" customFormat="1" ht="19.95" customHeight="1" x14ac:dyDescent="0.3">
      <c r="A28" s="336" t="s">
        <v>367</v>
      </c>
      <c r="B28" s="356">
        <f t="shared" si="0"/>
        <v>0</v>
      </c>
      <c r="C28" s="337">
        <f>IFERROR(B28/$B$24,0)</f>
        <v>0</v>
      </c>
      <c r="D28" s="339"/>
      <c r="E28" s="396"/>
    </row>
    <row r="29" spans="1:6" s="329" customFormat="1" ht="19.95" customHeight="1" x14ac:dyDescent="0.3">
      <c r="A29" s="334" t="s">
        <v>368</v>
      </c>
      <c r="B29" s="356">
        <f t="shared" si="0"/>
        <v>0</v>
      </c>
      <c r="C29" s="337">
        <f>IFERROR(B29/$B$24,0)</f>
        <v>0</v>
      </c>
      <c r="D29" s="337">
        <f>IF(D28=0,0,1-D28)</f>
        <v>0</v>
      </c>
      <c r="E29" s="337">
        <f>IF(E28=0,0,1-E28)</f>
        <v>0</v>
      </c>
    </row>
    <row r="30" spans="1:6" s="329" customFormat="1" ht="12.6" customHeight="1" x14ac:dyDescent="0.3">
      <c r="A30" s="334"/>
      <c r="B30" s="357"/>
      <c r="C30" s="354"/>
      <c r="D30" s="354"/>
      <c r="E30" s="354"/>
    </row>
    <row r="31" spans="1:6" s="49" customFormat="1" ht="26.25" customHeight="1" x14ac:dyDescent="0.25">
      <c r="A31" s="390" t="s">
        <v>415</v>
      </c>
      <c r="B31" s="329"/>
      <c r="C31" s="395"/>
      <c r="D31" s="310"/>
      <c r="E31" s="310"/>
      <c r="F31" s="314"/>
    </row>
    <row r="32" spans="1:6" s="49" customFormat="1" ht="25.2" customHeight="1" x14ac:dyDescent="0.25">
      <c r="A32" s="391" t="s">
        <v>416</v>
      </c>
      <c r="B32" s="332" t="s">
        <v>417</v>
      </c>
      <c r="C32" s="332" t="s">
        <v>353</v>
      </c>
      <c r="D32" s="477" t="s">
        <v>347</v>
      </c>
      <c r="E32" s="477"/>
      <c r="F32" s="314"/>
    </row>
    <row r="33" spans="1:5" ht="25.2" customHeight="1" x14ac:dyDescent="0.3">
      <c r="A33" s="335" t="s">
        <v>418</v>
      </c>
      <c r="B33" s="356">
        <f t="shared" ref="B33:B38" si="1">B24</f>
        <v>0</v>
      </c>
      <c r="C33" s="337">
        <f>IFERROR(B33/B33,0)</f>
        <v>0</v>
      </c>
      <c r="D33" s="392" t="s">
        <v>439</v>
      </c>
      <c r="E33" s="332" t="s">
        <v>438</v>
      </c>
    </row>
    <row r="34" spans="1:5" ht="19.95" customHeight="1" x14ac:dyDescent="0.3">
      <c r="A34" s="336" t="s">
        <v>355</v>
      </c>
      <c r="B34" s="356">
        <f t="shared" si="1"/>
        <v>0</v>
      </c>
      <c r="C34" s="337">
        <f>IFERROR(B34/$B$24,0)</f>
        <v>0</v>
      </c>
      <c r="D34" s="394">
        <f>B20*D25</f>
        <v>0</v>
      </c>
      <c r="E34" s="393">
        <f>C20*E25</f>
        <v>0</v>
      </c>
    </row>
    <row r="35" spans="1:5" ht="19.95" customHeight="1" x14ac:dyDescent="0.3">
      <c r="A35" s="336" t="s">
        <v>356</v>
      </c>
      <c r="B35" s="356">
        <f t="shared" si="1"/>
        <v>0</v>
      </c>
      <c r="C35" s="337">
        <f>IFERROR(B35/$B$24,0)</f>
        <v>0</v>
      </c>
      <c r="D35" s="355">
        <f>IF(D34=0,0,B20-D34)</f>
        <v>0</v>
      </c>
      <c r="E35" s="356">
        <f>IF(E34=0,0,C20-E34)</f>
        <v>0</v>
      </c>
    </row>
    <row r="36" spans="1:5" ht="19.95" customHeight="1" x14ac:dyDescent="0.3">
      <c r="A36" s="333" t="s">
        <v>357</v>
      </c>
      <c r="B36" s="356">
        <f t="shared" si="1"/>
        <v>0</v>
      </c>
      <c r="C36" s="337">
        <f>IFERROR(B36/$B$24,0)</f>
        <v>0</v>
      </c>
      <c r="D36" s="355">
        <f>D27*B20</f>
        <v>0</v>
      </c>
      <c r="E36" s="356">
        <f>E27*C20</f>
        <v>0</v>
      </c>
    </row>
    <row r="37" spans="1:5" ht="19.95" customHeight="1" x14ac:dyDescent="0.3">
      <c r="A37" s="336" t="s">
        <v>437</v>
      </c>
      <c r="B37" s="356">
        <f t="shared" si="1"/>
        <v>0</v>
      </c>
      <c r="C37" s="337">
        <f>IFERROR(B37/$B$24,0)</f>
        <v>0</v>
      </c>
      <c r="D37" s="394">
        <f>D28*D36</f>
        <v>0</v>
      </c>
      <c r="E37" s="393">
        <f>E36*E28</f>
        <v>0</v>
      </c>
    </row>
    <row r="38" spans="1:5" ht="19.95" customHeight="1" x14ac:dyDescent="0.3">
      <c r="A38" s="334" t="s">
        <v>436</v>
      </c>
      <c r="B38" s="356">
        <f t="shared" si="1"/>
        <v>0</v>
      </c>
      <c r="C38" s="337">
        <f>IFERROR(B38/$B$24,0)</f>
        <v>0</v>
      </c>
      <c r="D38" s="394">
        <f>D36-D37</f>
        <v>0</v>
      </c>
      <c r="E38" s="393">
        <f>E36-E37</f>
        <v>0</v>
      </c>
    </row>
    <row r="39" spans="1:5" x14ac:dyDescent="0.3"/>
    <row r="40" spans="1:5" ht="17.399999999999999" x14ac:dyDescent="0.3">
      <c r="A40" s="389" t="s">
        <v>409</v>
      </c>
      <c r="B40" s="299"/>
      <c r="C40" s="313"/>
      <c r="D40" s="313"/>
      <c r="E40" s="313"/>
    </row>
    <row r="41" spans="1:5" ht="39.6" x14ac:dyDescent="0.3">
      <c r="A41" s="335" t="s">
        <v>410</v>
      </c>
      <c r="B41" s="332" t="s">
        <v>409</v>
      </c>
      <c r="C41" s="392" t="s">
        <v>386</v>
      </c>
      <c r="D41" s="392" t="s">
        <v>411</v>
      </c>
      <c r="E41" s="332" t="s">
        <v>412</v>
      </c>
    </row>
    <row r="42" spans="1:5" ht="19.95" customHeight="1" x14ac:dyDescent="0.3">
      <c r="A42" s="335" t="s">
        <v>413</v>
      </c>
      <c r="B42" s="356">
        <f t="shared" ref="B42:B47" si="2">D42+E42</f>
        <v>0</v>
      </c>
      <c r="C42" s="355">
        <f t="shared" ref="C42:C47" si="3">IFERROR(E42/$C$19,0)</f>
        <v>0</v>
      </c>
      <c r="D42" s="355">
        <f>B18</f>
        <v>0</v>
      </c>
      <c r="E42" s="356">
        <f>C18</f>
        <v>0</v>
      </c>
    </row>
    <row r="43" spans="1:5" ht="19.95" customHeight="1" x14ac:dyDescent="0.3">
      <c r="A43" s="336" t="s">
        <v>362</v>
      </c>
      <c r="B43" s="356">
        <f t="shared" si="2"/>
        <v>0</v>
      </c>
      <c r="C43" s="355">
        <f t="shared" si="3"/>
        <v>0</v>
      </c>
      <c r="D43" s="355">
        <f>D42*D25</f>
        <v>0</v>
      </c>
      <c r="E43" s="356">
        <f>E42*E25</f>
        <v>0</v>
      </c>
    </row>
    <row r="44" spans="1:5" ht="19.95" customHeight="1" x14ac:dyDescent="0.3">
      <c r="A44" s="336" t="s">
        <v>363</v>
      </c>
      <c r="B44" s="356">
        <f t="shared" si="2"/>
        <v>0</v>
      </c>
      <c r="C44" s="355">
        <f t="shared" si="3"/>
        <v>0</v>
      </c>
      <c r="D44" s="355">
        <f>D26*D42</f>
        <v>0</v>
      </c>
      <c r="E44" s="356">
        <f>E42*E26</f>
        <v>0</v>
      </c>
    </row>
    <row r="45" spans="1:5" ht="31.2" customHeight="1" x14ac:dyDescent="0.3">
      <c r="A45" s="333" t="s">
        <v>414</v>
      </c>
      <c r="B45" s="356">
        <f t="shared" si="2"/>
        <v>0</v>
      </c>
      <c r="C45" s="355">
        <f t="shared" si="3"/>
        <v>0</v>
      </c>
      <c r="D45" s="355">
        <f>D42*D27</f>
        <v>0</v>
      </c>
      <c r="E45" s="356">
        <f>E42*E27</f>
        <v>0</v>
      </c>
    </row>
    <row r="46" spans="1:5" ht="19.95" customHeight="1" x14ac:dyDescent="0.3">
      <c r="A46" s="336" t="s">
        <v>362</v>
      </c>
      <c r="B46" s="356">
        <f t="shared" si="2"/>
        <v>0</v>
      </c>
      <c r="C46" s="355">
        <f t="shared" si="3"/>
        <v>0</v>
      </c>
      <c r="D46" s="355">
        <f>D45*D28</f>
        <v>0</v>
      </c>
      <c r="E46" s="356">
        <f>E45*E28</f>
        <v>0</v>
      </c>
    </row>
    <row r="47" spans="1:5" ht="19.95" customHeight="1" x14ac:dyDescent="0.3">
      <c r="A47" s="336" t="s">
        <v>363</v>
      </c>
      <c r="B47" s="356">
        <f t="shared" si="2"/>
        <v>0</v>
      </c>
      <c r="C47" s="355">
        <f t="shared" si="3"/>
        <v>0</v>
      </c>
      <c r="D47" s="355">
        <f>D45*D29</f>
        <v>0</v>
      </c>
      <c r="E47" s="356">
        <f>E45*E29</f>
        <v>0</v>
      </c>
    </row>
    <row r="48" spans="1:5" x14ac:dyDescent="0.3"/>
  </sheetData>
  <sheetProtection algorithmName="SHA-512" hashValue="reMhOVXD+MvVWp+Q28FMX40hJT1wS4TPD67TXWf623oWK1dSbLdf7dR61h+Gb0oxv0/OhXxdCg2hwNvckbUPbA==" saltValue="1dEro9+L2bL3+qv+B/J55w==" spinCount="100000" sheet="1" objects="1" scenarios="1" selectLockedCells="1"/>
  <mergeCells count="8">
    <mergeCell ref="D32:E32"/>
    <mergeCell ref="B15:E15"/>
    <mergeCell ref="D23:E23"/>
    <mergeCell ref="A9:D9"/>
    <mergeCell ref="B11:E11"/>
    <mergeCell ref="B12:E12"/>
    <mergeCell ref="B13:E13"/>
    <mergeCell ref="B14:E14"/>
  </mergeCells>
  <pageMargins left="0.70866141732283472" right="0.70866141732283472" top="0.82677165354330717" bottom="0.43307086614173229" header="0.19685039370078741" footer="0.15748031496062992"/>
  <pageSetup paperSize="9" scale="68" orientation="portrait" r:id="rId1"/>
  <headerFooter>
    <oddHeader>&amp;L&amp;G&amp;R&amp;G</oddHeader>
    <oddFooter>&amp;L&amp;F
&amp;A&amp;CFinanzantrag_FB_SEK_V2_1_231127&amp;RSeite 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110"/>
  <sheetViews>
    <sheetView showGridLines="0" zoomScaleNormal="100" workbookViewId="0">
      <selection activeCell="C10" sqref="C10"/>
    </sheetView>
  </sheetViews>
  <sheetFormatPr baseColWidth="10" defaultColWidth="0" defaultRowHeight="13.8" zeroHeight="1" x14ac:dyDescent="0.25"/>
  <cols>
    <col min="1" max="1" width="7" style="15" customWidth="1"/>
    <col min="2" max="2" width="15.88671875" style="170" bestFit="1" customWidth="1"/>
    <col min="3" max="3" width="52.88671875" style="14" customWidth="1"/>
    <col min="4" max="4" width="55.33203125" style="31" customWidth="1"/>
    <col min="5" max="5" width="87.5546875" style="13" customWidth="1"/>
    <col min="6" max="6" width="14.5546875" style="13" bestFit="1" customWidth="1"/>
    <col min="7" max="7" width="17.44140625" style="16" bestFit="1" customWidth="1"/>
    <col min="8" max="8" width="8.33203125" style="20" customWidth="1"/>
    <col min="9" max="16384" width="11.44140625" style="12" hidden="1"/>
  </cols>
  <sheetData>
    <row r="1" spans="1:8" s="130" customFormat="1" ht="24.75" customHeight="1" x14ac:dyDescent="0.3">
      <c r="A1" s="131" t="s">
        <v>230</v>
      </c>
      <c r="B1" s="127"/>
      <c r="C1" s="128"/>
      <c r="D1" s="129"/>
    </row>
    <row r="2" spans="1:8" s="3" customFormat="1" ht="15" x14ac:dyDescent="0.25">
      <c r="A2" s="5"/>
      <c r="B2" s="166"/>
      <c r="C2" s="4" t="s">
        <v>56</v>
      </c>
      <c r="D2" s="123">
        <f>Deckblatt!$C$20</f>
        <v>0</v>
      </c>
      <c r="E2" s="78"/>
      <c r="F2" s="78"/>
      <c r="G2" s="27"/>
      <c r="H2" s="18"/>
    </row>
    <row r="3" spans="1:8" s="3" customFormat="1" ht="15" x14ac:dyDescent="0.25">
      <c r="A3" s="5"/>
      <c r="B3" s="166"/>
      <c r="C3" s="4" t="s">
        <v>57</v>
      </c>
      <c r="D3" s="124">
        <f>Deckblatt!C27</f>
        <v>0</v>
      </c>
      <c r="E3" s="78"/>
      <c r="F3" s="78"/>
      <c r="G3" s="27"/>
      <c r="H3" s="18"/>
    </row>
    <row r="4" spans="1:8" s="3" customFormat="1" ht="15" x14ac:dyDescent="0.25">
      <c r="A4" s="5"/>
      <c r="B4" s="166"/>
      <c r="C4" s="4"/>
      <c r="D4" s="125"/>
      <c r="E4" s="79"/>
      <c r="F4" s="79"/>
      <c r="G4" s="27"/>
      <c r="H4" s="18"/>
    </row>
    <row r="5" spans="1:8" s="3" customFormat="1" ht="15" x14ac:dyDescent="0.25">
      <c r="A5" s="5"/>
      <c r="B5" s="166"/>
      <c r="C5" s="4" t="s">
        <v>59</v>
      </c>
      <c r="D5" s="126" t="str">
        <f>CONCATENATE(TEXT(von,"tt.MM.jjjj"),"  bis  ",TEXT(bis,"tt.MM.jjjj"))</f>
        <v>00.01.1900  bis  00.01.1900</v>
      </c>
      <c r="E5" s="80"/>
      <c r="F5" s="80"/>
      <c r="G5" s="27"/>
      <c r="H5" s="18"/>
    </row>
    <row r="6" spans="1:8" s="3" customFormat="1" ht="15" x14ac:dyDescent="0.25">
      <c r="A6" s="5"/>
      <c r="B6" s="166"/>
      <c r="C6" s="4"/>
      <c r="D6" s="126"/>
      <c r="E6" s="80"/>
      <c r="F6" s="80"/>
      <c r="G6" s="27"/>
      <c r="H6" s="18"/>
    </row>
    <row r="7" spans="1:8" s="3" customFormat="1" ht="15" x14ac:dyDescent="0.25">
      <c r="A7" s="5"/>
      <c r="B7" s="425" t="s">
        <v>74</v>
      </c>
      <c r="C7" s="4" t="s">
        <v>73</v>
      </c>
      <c r="D7" s="406" t="str">
        <f>Deckblatt!C9</f>
        <v>bitte auswählen</v>
      </c>
      <c r="E7" s="81"/>
      <c r="F7" s="81"/>
      <c r="G7" s="17"/>
      <c r="H7" s="18"/>
    </row>
    <row r="8" spans="1:8" s="8" customFormat="1" ht="15" x14ac:dyDescent="0.25">
      <c r="A8" s="11"/>
      <c r="B8" s="167"/>
      <c r="C8" s="9"/>
      <c r="D8" s="28"/>
      <c r="E8" s="10"/>
      <c r="F8" s="10"/>
      <c r="G8" s="10"/>
      <c r="H8" s="19"/>
    </row>
    <row r="9" spans="1:8" s="32" customFormat="1" ht="39.6" x14ac:dyDescent="0.3">
      <c r="A9" s="33" t="s">
        <v>0</v>
      </c>
      <c r="B9" s="168" t="s">
        <v>99</v>
      </c>
      <c r="C9" s="171" t="s">
        <v>191</v>
      </c>
      <c r="D9" s="33" t="s">
        <v>458</v>
      </c>
      <c r="E9" s="33" t="s">
        <v>100</v>
      </c>
      <c r="F9" s="33" t="s">
        <v>153</v>
      </c>
      <c r="G9" s="34" t="s">
        <v>101</v>
      </c>
    </row>
    <row r="10" spans="1:8" s="69" customFormat="1" ht="28.5" customHeight="1" x14ac:dyDescent="0.3">
      <c r="A10" s="67">
        <v>1</v>
      </c>
      <c r="B10" s="169" t="str">
        <f>IFERROR(VLOOKUP($C10,Nachschlagen!$B$2:$C$72,2, FALSE),"-")</f>
        <v>-</v>
      </c>
      <c r="C10" s="149"/>
      <c r="D10" s="150"/>
      <c r="E10" s="150"/>
      <c r="F10" s="150"/>
      <c r="G10" s="151"/>
    </row>
    <row r="11" spans="1:8" s="71" customFormat="1" ht="28.5" customHeight="1" x14ac:dyDescent="0.3">
      <c r="A11" s="70">
        <v>2</v>
      </c>
      <c r="B11" s="169" t="str">
        <f>IFERROR(VLOOKUP($C11,Nachschlagen!$B$2:$C$72,2, FALSE),"-")</f>
        <v>-</v>
      </c>
      <c r="C11" s="149"/>
      <c r="D11" s="150"/>
      <c r="E11" s="150"/>
      <c r="F11" s="150"/>
      <c r="G11" s="151"/>
    </row>
    <row r="12" spans="1:8" s="71" customFormat="1" ht="28.5" customHeight="1" x14ac:dyDescent="0.3">
      <c r="A12" s="67">
        <v>3</v>
      </c>
      <c r="B12" s="169" t="str">
        <f>IFERROR(VLOOKUP($C12,Nachschlagen!$B$2:$C$72,2, FALSE),"-")</f>
        <v>-</v>
      </c>
      <c r="C12" s="149"/>
      <c r="D12" s="150"/>
      <c r="E12" s="150"/>
      <c r="F12" s="150"/>
      <c r="G12" s="151"/>
    </row>
    <row r="13" spans="1:8" s="71" customFormat="1" ht="28.5" customHeight="1" x14ac:dyDescent="0.3">
      <c r="A13" s="70">
        <v>4</v>
      </c>
      <c r="B13" s="169" t="str">
        <f>IFERROR(VLOOKUP($C13,Nachschlagen!$B$2:$C$72,2, FALSE),"-")</f>
        <v>-</v>
      </c>
      <c r="C13" s="149"/>
      <c r="D13" s="150"/>
      <c r="E13" s="150"/>
      <c r="F13" s="150"/>
      <c r="G13" s="151"/>
    </row>
    <row r="14" spans="1:8" s="71" customFormat="1" ht="28.5" customHeight="1" x14ac:dyDescent="0.3">
      <c r="A14" s="67">
        <v>5</v>
      </c>
      <c r="B14" s="169" t="str">
        <f>IFERROR(VLOOKUP($C14,Nachschlagen!$B$2:$C$72,2, FALSE),"-")</f>
        <v>-</v>
      </c>
      <c r="C14" s="149"/>
      <c r="D14" s="150"/>
      <c r="E14" s="150"/>
      <c r="F14" s="150"/>
      <c r="G14" s="151"/>
    </row>
    <row r="15" spans="1:8" s="71" customFormat="1" ht="28.5" customHeight="1" x14ac:dyDescent="0.3">
      <c r="A15" s="70">
        <v>6</v>
      </c>
      <c r="B15" s="169" t="str">
        <f>IFERROR(VLOOKUP($C15,Nachschlagen!$B$2:$C$72,2, FALSE),"-")</f>
        <v>-</v>
      </c>
      <c r="C15" s="149"/>
      <c r="D15" s="150"/>
      <c r="E15" s="150"/>
      <c r="F15" s="150"/>
      <c r="G15" s="151"/>
    </row>
    <row r="16" spans="1:8" s="71" customFormat="1" ht="28.5" customHeight="1" x14ac:dyDescent="0.3">
      <c r="A16" s="67">
        <v>7</v>
      </c>
      <c r="B16" s="169" t="str">
        <f>IFERROR(VLOOKUP($C16,Nachschlagen!$B$2:$C$72,2, FALSE),"-")</f>
        <v>-</v>
      </c>
      <c r="C16" s="149"/>
      <c r="D16" s="150"/>
      <c r="E16" s="150"/>
      <c r="F16" s="150"/>
      <c r="G16" s="151"/>
    </row>
    <row r="17" spans="1:7" s="71" customFormat="1" ht="28.5" customHeight="1" x14ac:dyDescent="0.3">
      <c r="A17" s="70">
        <v>8</v>
      </c>
      <c r="B17" s="169" t="str">
        <f>IFERROR(VLOOKUP($C17,Nachschlagen!$B$2:$C$72,2, FALSE),"-")</f>
        <v>-</v>
      </c>
      <c r="C17" s="149"/>
      <c r="D17" s="150"/>
      <c r="E17" s="150"/>
      <c r="F17" s="150"/>
      <c r="G17" s="151"/>
    </row>
    <row r="18" spans="1:7" s="71" customFormat="1" ht="28.5" customHeight="1" x14ac:dyDescent="0.3">
      <c r="A18" s="67">
        <v>9</v>
      </c>
      <c r="B18" s="169" t="str">
        <f>IFERROR(VLOOKUP($C18,Nachschlagen!$B$2:$C$72,2, FALSE),"-")</f>
        <v>-</v>
      </c>
      <c r="C18" s="149"/>
      <c r="D18" s="150"/>
      <c r="E18" s="150"/>
      <c r="F18" s="150"/>
      <c r="G18" s="151"/>
    </row>
    <row r="19" spans="1:7" s="71" customFormat="1" ht="28.5" customHeight="1" x14ac:dyDescent="0.3">
      <c r="A19" s="70">
        <v>10</v>
      </c>
      <c r="B19" s="169" t="str">
        <f>IFERROR(VLOOKUP($C19,Nachschlagen!$B$2:$C$72,2, FALSE),"-")</f>
        <v>-</v>
      </c>
      <c r="C19" s="149"/>
      <c r="D19" s="150"/>
      <c r="E19" s="150"/>
      <c r="F19" s="150"/>
      <c r="G19" s="151"/>
    </row>
    <row r="20" spans="1:7" s="71" customFormat="1" ht="28.5" customHeight="1" x14ac:dyDescent="0.3">
      <c r="A20" s="67">
        <v>11</v>
      </c>
      <c r="B20" s="169" t="str">
        <f>IFERROR(VLOOKUP($C20,Nachschlagen!$B$2:$C$72,2, FALSE),"-")</f>
        <v>-</v>
      </c>
      <c r="C20" s="149"/>
      <c r="D20" s="150"/>
      <c r="E20" s="150"/>
      <c r="F20" s="150"/>
      <c r="G20" s="151"/>
    </row>
    <row r="21" spans="1:7" s="71" customFormat="1" ht="28.5" customHeight="1" x14ac:dyDescent="0.3">
      <c r="A21" s="70">
        <v>12</v>
      </c>
      <c r="B21" s="169" t="str">
        <f>IFERROR(VLOOKUP($C21,Nachschlagen!$B$2:$C$72,2, FALSE),"-")</f>
        <v>-</v>
      </c>
      <c r="C21" s="149"/>
      <c r="D21" s="150"/>
      <c r="E21" s="150"/>
      <c r="F21" s="150"/>
      <c r="G21" s="151"/>
    </row>
    <row r="22" spans="1:7" s="71" customFormat="1" ht="28.5" customHeight="1" x14ac:dyDescent="0.3">
      <c r="A22" s="67">
        <v>13</v>
      </c>
      <c r="B22" s="169" t="str">
        <f>IFERROR(VLOOKUP($C22,Nachschlagen!$B$2:$C$72,2, FALSE),"-")</f>
        <v>-</v>
      </c>
      <c r="C22" s="149"/>
      <c r="D22" s="150"/>
      <c r="E22" s="150"/>
      <c r="F22" s="150"/>
      <c r="G22" s="151"/>
    </row>
    <row r="23" spans="1:7" s="71" customFormat="1" ht="28.5" customHeight="1" x14ac:dyDescent="0.3">
      <c r="A23" s="70">
        <v>14</v>
      </c>
      <c r="B23" s="169" t="str">
        <f>IFERROR(VLOOKUP($C23,Nachschlagen!$B$2:$C$72,2, FALSE),"-")</f>
        <v>-</v>
      </c>
      <c r="C23" s="149"/>
      <c r="D23" s="150"/>
      <c r="E23" s="150"/>
      <c r="F23" s="150"/>
      <c r="G23" s="151"/>
    </row>
    <row r="24" spans="1:7" s="71" customFormat="1" ht="28.5" customHeight="1" x14ac:dyDescent="0.3">
      <c r="A24" s="67">
        <v>15</v>
      </c>
      <c r="B24" s="169" t="str">
        <f>IFERROR(VLOOKUP($C24,Nachschlagen!$B$2:$C$72,2, FALSE),"-")</f>
        <v>-</v>
      </c>
      <c r="C24" s="149"/>
      <c r="D24" s="150"/>
      <c r="E24" s="150"/>
      <c r="F24" s="150"/>
      <c r="G24" s="151"/>
    </row>
    <row r="25" spans="1:7" s="71" customFormat="1" ht="28.5" customHeight="1" x14ac:dyDescent="0.3">
      <c r="A25" s="70">
        <v>16</v>
      </c>
      <c r="B25" s="169" t="str">
        <f>IFERROR(VLOOKUP($C25,Nachschlagen!$B$2:$C$72,2, FALSE),"-")</f>
        <v>-</v>
      </c>
      <c r="C25" s="149"/>
      <c r="D25" s="150"/>
      <c r="E25" s="150"/>
      <c r="F25" s="150"/>
      <c r="G25" s="151"/>
    </row>
    <row r="26" spans="1:7" s="71" customFormat="1" ht="28.5" customHeight="1" x14ac:dyDescent="0.3">
      <c r="A26" s="67">
        <v>17</v>
      </c>
      <c r="B26" s="169" t="str">
        <f>IFERROR(VLOOKUP($C26,Nachschlagen!$B$2:$C$72,2, FALSE),"-")</f>
        <v>-</v>
      </c>
      <c r="C26" s="149"/>
      <c r="D26" s="150"/>
      <c r="E26" s="150"/>
      <c r="F26" s="150"/>
      <c r="G26" s="151"/>
    </row>
    <row r="27" spans="1:7" s="71" customFormat="1" ht="28.5" customHeight="1" x14ac:dyDescent="0.3">
      <c r="A27" s="70">
        <v>18</v>
      </c>
      <c r="B27" s="169" t="str">
        <f>IFERROR(VLOOKUP($C27,Nachschlagen!$B$2:$C$72,2, FALSE),"-")</f>
        <v>-</v>
      </c>
      <c r="C27" s="149"/>
      <c r="D27" s="150"/>
      <c r="E27" s="150"/>
      <c r="F27" s="150"/>
      <c r="G27" s="151"/>
    </row>
    <row r="28" spans="1:7" s="71" customFormat="1" ht="28.5" customHeight="1" x14ac:dyDescent="0.3">
      <c r="A28" s="67">
        <v>19</v>
      </c>
      <c r="B28" s="169" t="str">
        <f>IFERROR(VLOOKUP($C28,Nachschlagen!$B$2:$C$72,2, FALSE),"-")</f>
        <v>-</v>
      </c>
      <c r="C28" s="149"/>
      <c r="D28" s="150"/>
      <c r="E28" s="150"/>
      <c r="F28" s="150"/>
      <c r="G28" s="151"/>
    </row>
    <row r="29" spans="1:7" s="71" customFormat="1" ht="28.5" customHeight="1" x14ac:dyDescent="0.3">
      <c r="A29" s="70">
        <v>20</v>
      </c>
      <c r="B29" s="169" t="str">
        <f>IFERROR(VLOOKUP($C29,Nachschlagen!$B$2:$C$72,2, FALSE),"-")</f>
        <v>-</v>
      </c>
      <c r="C29" s="149"/>
      <c r="D29" s="150"/>
      <c r="E29" s="150"/>
      <c r="F29" s="150"/>
      <c r="G29" s="151"/>
    </row>
    <row r="30" spans="1:7" s="29" customFormat="1" ht="28.5" customHeight="1" x14ac:dyDescent="0.3">
      <c r="A30" s="67">
        <v>21</v>
      </c>
      <c r="B30" s="169" t="str">
        <f>IFERROR(VLOOKUP($C30,Nachschlagen!$B$2:$C$72,2, FALSE),"-")</f>
        <v>-</v>
      </c>
      <c r="C30" s="149"/>
      <c r="D30" s="150"/>
      <c r="E30" s="150"/>
      <c r="F30" s="150"/>
      <c r="G30" s="151"/>
    </row>
    <row r="31" spans="1:7" s="29" customFormat="1" ht="28.5" customHeight="1" x14ac:dyDescent="0.3">
      <c r="A31" s="70">
        <v>22</v>
      </c>
      <c r="B31" s="169" t="str">
        <f>IFERROR(VLOOKUP($C31,Nachschlagen!$B$2:$C$72,2, FALSE),"-")</f>
        <v>-</v>
      </c>
      <c r="C31" s="149"/>
      <c r="D31" s="150"/>
      <c r="E31" s="150"/>
      <c r="F31" s="150"/>
      <c r="G31" s="151"/>
    </row>
    <row r="32" spans="1:7" s="29" customFormat="1" ht="28.5" customHeight="1" x14ac:dyDescent="0.3">
      <c r="A32" s="67">
        <v>23</v>
      </c>
      <c r="B32" s="169" t="str">
        <f>IFERROR(VLOOKUP($C32,Nachschlagen!$B$2:$C$72,2, FALSE),"-")</f>
        <v>-</v>
      </c>
      <c r="C32" s="149"/>
      <c r="D32" s="150"/>
      <c r="E32" s="150"/>
      <c r="F32" s="150"/>
      <c r="G32" s="151"/>
    </row>
    <row r="33" spans="1:7" s="29" customFormat="1" ht="28.5" customHeight="1" x14ac:dyDescent="0.3">
      <c r="A33" s="70">
        <v>24</v>
      </c>
      <c r="B33" s="169" t="str">
        <f>IFERROR(VLOOKUP($C33,Nachschlagen!$B$2:$C$72,2, FALSE),"-")</f>
        <v>-</v>
      </c>
      <c r="C33" s="149"/>
      <c r="D33" s="150"/>
      <c r="E33" s="150"/>
      <c r="F33" s="150"/>
      <c r="G33" s="151"/>
    </row>
    <row r="34" spans="1:7" s="29" customFormat="1" ht="28.5" customHeight="1" x14ac:dyDescent="0.3">
      <c r="A34" s="67">
        <v>25</v>
      </c>
      <c r="B34" s="169" t="str">
        <f>IFERROR(VLOOKUP($C34,Nachschlagen!$B$2:$C$72,2, FALSE),"-")</f>
        <v>-</v>
      </c>
      <c r="C34" s="149"/>
      <c r="D34" s="150"/>
      <c r="E34" s="150"/>
      <c r="F34" s="150"/>
      <c r="G34" s="151"/>
    </row>
    <row r="35" spans="1:7" s="29" customFormat="1" ht="28.5" customHeight="1" x14ac:dyDescent="0.3">
      <c r="A35" s="70">
        <v>26</v>
      </c>
      <c r="B35" s="169" t="str">
        <f>IFERROR(VLOOKUP($C35,Nachschlagen!$B$2:$C$72,2, FALSE),"-")</f>
        <v>-</v>
      </c>
      <c r="C35" s="149"/>
      <c r="D35" s="150"/>
      <c r="E35" s="150"/>
      <c r="F35" s="150"/>
      <c r="G35" s="151"/>
    </row>
    <row r="36" spans="1:7" s="29" customFormat="1" ht="28.5" customHeight="1" x14ac:dyDescent="0.3">
      <c r="A36" s="67">
        <v>27</v>
      </c>
      <c r="B36" s="169" t="str">
        <f>IFERROR(VLOOKUP($C36,Nachschlagen!$B$2:$C$72,2, FALSE),"-")</f>
        <v>-</v>
      </c>
      <c r="C36" s="149"/>
      <c r="D36" s="150"/>
      <c r="E36" s="150"/>
      <c r="F36" s="150"/>
      <c r="G36" s="151"/>
    </row>
    <row r="37" spans="1:7" s="29" customFormat="1" ht="28.5" customHeight="1" x14ac:dyDescent="0.3">
      <c r="A37" s="70">
        <v>28</v>
      </c>
      <c r="B37" s="169" t="str">
        <f>IFERROR(VLOOKUP($C37,Nachschlagen!$B$2:$C$72,2, FALSE),"-")</f>
        <v>-</v>
      </c>
      <c r="C37" s="149"/>
      <c r="D37" s="150"/>
      <c r="E37" s="150"/>
      <c r="F37" s="150"/>
      <c r="G37" s="151"/>
    </row>
    <row r="38" spans="1:7" s="29" customFormat="1" ht="28.5" customHeight="1" x14ac:dyDescent="0.3">
      <c r="A38" s="67">
        <v>29</v>
      </c>
      <c r="B38" s="169" t="str">
        <f>IFERROR(VLOOKUP($C38,Nachschlagen!$B$2:$C$72,2, FALSE),"-")</f>
        <v>-</v>
      </c>
      <c r="C38" s="149"/>
      <c r="D38" s="150"/>
      <c r="E38" s="150"/>
      <c r="F38" s="150"/>
      <c r="G38" s="151"/>
    </row>
    <row r="39" spans="1:7" s="29" customFormat="1" ht="28.5" customHeight="1" x14ac:dyDescent="0.3">
      <c r="A39" s="70">
        <v>30</v>
      </c>
      <c r="B39" s="169" t="str">
        <f>IFERROR(VLOOKUP($C39,Nachschlagen!$B$2:$C$72,2, FALSE),"-")</f>
        <v>-</v>
      </c>
      <c r="C39" s="149"/>
      <c r="D39" s="150"/>
      <c r="E39" s="150"/>
      <c r="F39" s="150"/>
      <c r="G39" s="151"/>
    </row>
    <row r="40" spans="1:7" s="29" customFormat="1" ht="28.5" customHeight="1" x14ac:dyDescent="0.3">
      <c r="A40" s="67">
        <v>31</v>
      </c>
      <c r="B40" s="169" t="str">
        <f>IFERROR(VLOOKUP($C40,Nachschlagen!$B$2:$C$72,2, FALSE),"-")</f>
        <v>-</v>
      </c>
      <c r="C40" s="149"/>
      <c r="D40" s="150"/>
      <c r="E40" s="150"/>
      <c r="F40" s="150"/>
      <c r="G40" s="151"/>
    </row>
    <row r="41" spans="1:7" s="29" customFormat="1" ht="28.5" customHeight="1" x14ac:dyDescent="0.3">
      <c r="A41" s="70">
        <v>32</v>
      </c>
      <c r="B41" s="169" t="str">
        <f>IFERROR(VLOOKUP($C41,Nachschlagen!$B$2:$C$72,2, FALSE),"-")</f>
        <v>-</v>
      </c>
      <c r="C41" s="149"/>
      <c r="D41" s="150"/>
      <c r="E41" s="150"/>
      <c r="F41" s="150"/>
      <c r="G41" s="151"/>
    </row>
    <row r="42" spans="1:7" s="29" customFormat="1" ht="28.5" customHeight="1" x14ac:dyDescent="0.3">
      <c r="A42" s="67">
        <v>33</v>
      </c>
      <c r="B42" s="169" t="str">
        <f>IFERROR(VLOOKUP($C42,Nachschlagen!$B$2:$C$72,2, FALSE),"-")</f>
        <v>-</v>
      </c>
      <c r="C42" s="149"/>
      <c r="D42" s="150"/>
      <c r="E42" s="150"/>
      <c r="F42" s="150"/>
      <c r="G42" s="151"/>
    </row>
    <row r="43" spans="1:7" s="29" customFormat="1" ht="28.5" customHeight="1" x14ac:dyDescent="0.3">
      <c r="A43" s="70">
        <v>34</v>
      </c>
      <c r="B43" s="169" t="str">
        <f>IFERROR(VLOOKUP($C43,Nachschlagen!$B$2:$C$72,2, FALSE),"-")</f>
        <v>-</v>
      </c>
      <c r="C43" s="149"/>
      <c r="D43" s="150"/>
      <c r="E43" s="150"/>
      <c r="F43" s="150"/>
      <c r="G43" s="151"/>
    </row>
    <row r="44" spans="1:7" s="29" customFormat="1" ht="28.5" customHeight="1" x14ac:dyDescent="0.3">
      <c r="A44" s="67">
        <v>35</v>
      </c>
      <c r="B44" s="169" t="str">
        <f>IFERROR(VLOOKUP($C44,Nachschlagen!$B$2:$C$72,2, FALSE),"-")</f>
        <v>-</v>
      </c>
      <c r="C44" s="149"/>
      <c r="D44" s="150"/>
      <c r="E44" s="150"/>
      <c r="F44" s="150"/>
      <c r="G44" s="151"/>
    </row>
    <row r="45" spans="1:7" s="29" customFormat="1" ht="28.5" customHeight="1" x14ac:dyDescent="0.3">
      <c r="A45" s="70">
        <v>36</v>
      </c>
      <c r="B45" s="169" t="str">
        <f>IFERROR(VLOOKUP($C45,Nachschlagen!$B$2:$C$72,2, FALSE),"-")</f>
        <v>-</v>
      </c>
      <c r="C45" s="149"/>
      <c r="D45" s="150"/>
      <c r="E45" s="150"/>
      <c r="F45" s="150"/>
      <c r="G45" s="151"/>
    </row>
    <row r="46" spans="1:7" s="29" customFormat="1" ht="28.5" customHeight="1" x14ac:dyDescent="0.3">
      <c r="A46" s="67">
        <v>37</v>
      </c>
      <c r="B46" s="169" t="str">
        <f>IFERROR(VLOOKUP($C46,Nachschlagen!$B$2:$C$72,2, FALSE),"-")</f>
        <v>-</v>
      </c>
      <c r="C46" s="149"/>
      <c r="D46" s="150"/>
      <c r="E46" s="150"/>
      <c r="F46" s="150"/>
      <c r="G46" s="151"/>
    </row>
    <row r="47" spans="1:7" s="29" customFormat="1" ht="28.5" customHeight="1" x14ac:dyDescent="0.3">
      <c r="A47" s="70">
        <v>38</v>
      </c>
      <c r="B47" s="169" t="str">
        <f>IFERROR(VLOOKUP($C47,Nachschlagen!$B$2:$C$72,2, FALSE),"-")</f>
        <v>-</v>
      </c>
      <c r="C47" s="149"/>
      <c r="D47" s="150"/>
      <c r="E47" s="150"/>
      <c r="F47" s="150"/>
      <c r="G47" s="151"/>
    </row>
    <row r="48" spans="1:7" s="29" customFormat="1" ht="28.5" customHeight="1" x14ac:dyDescent="0.3">
      <c r="A48" s="67">
        <v>39</v>
      </c>
      <c r="B48" s="169" t="str">
        <f>IFERROR(VLOOKUP($C48,Nachschlagen!$B$2:$C$72,2, FALSE),"-")</f>
        <v>-</v>
      </c>
      <c r="C48" s="149"/>
      <c r="D48" s="150"/>
      <c r="E48" s="150"/>
      <c r="F48" s="150"/>
      <c r="G48" s="151"/>
    </row>
    <row r="49" spans="1:7" s="29" customFormat="1" ht="28.5" customHeight="1" x14ac:dyDescent="0.3">
      <c r="A49" s="70">
        <v>40</v>
      </c>
      <c r="B49" s="169" t="str">
        <f>IFERROR(VLOOKUP($C49,Nachschlagen!$B$2:$C$72,2, FALSE),"-")</f>
        <v>-</v>
      </c>
      <c r="C49" s="149"/>
      <c r="D49" s="150"/>
      <c r="E49" s="150"/>
      <c r="F49" s="150"/>
      <c r="G49" s="151"/>
    </row>
    <row r="50" spans="1:7" s="29" customFormat="1" ht="28.5" customHeight="1" x14ac:dyDescent="0.3">
      <c r="A50" s="67">
        <v>41</v>
      </c>
      <c r="B50" s="169" t="str">
        <f>IFERROR(VLOOKUP($C50,Nachschlagen!$B$2:$C$72,2, FALSE),"-")</f>
        <v>-</v>
      </c>
      <c r="C50" s="149"/>
      <c r="D50" s="150"/>
      <c r="E50" s="150"/>
      <c r="F50" s="150"/>
      <c r="G50" s="151"/>
    </row>
    <row r="51" spans="1:7" s="29" customFormat="1" ht="28.5" customHeight="1" x14ac:dyDescent="0.3">
      <c r="A51" s="70">
        <v>42</v>
      </c>
      <c r="B51" s="169" t="str">
        <f>IFERROR(VLOOKUP($C51,Nachschlagen!$B$2:$C$72,2, FALSE),"-")</f>
        <v>-</v>
      </c>
      <c r="C51" s="149"/>
      <c r="D51" s="150"/>
      <c r="E51" s="150"/>
      <c r="F51" s="150"/>
      <c r="G51" s="151"/>
    </row>
    <row r="52" spans="1:7" s="29" customFormat="1" ht="28.5" customHeight="1" x14ac:dyDescent="0.3">
      <c r="A52" s="67">
        <v>43</v>
      </c>
      <c r="B52" s="169" t="str">
        <f>IFERROR(VLOOKUP($C52,Nachschlagen!$B$2:$C$72,2, FALSE),"-")</f>
        <v>-</v>
      </c>
      <c r="C52" s="149"/>
      <c r="D52" s="150"/>
      <c r="E52" s="150"/>
      <c r="F52" s="150"/>
      <c r="G52" s="151"/>
    </row>
    <row r="53" spans="1:7" s="29" customFormat="1" ht="28.5" customHeight="1" x14ac:dyDescent="0.3">
      <c r="A53" s="70">
        <v>44</v>
      </c>
      <c r="B53" s="169" t="str">
        <f>IFERROR(VLOOKUP($C53,Nachschlagen!$B$2:$C$72,2, FALSE),"-")</f>
        <v>-</v>
      </c>
      <c r="C53" s="149"/>
      <c r="D53" s="150"/>
      <c r="E53" s="150"/>
      <c r="F53" s="150"/>
      <c r="G53" s="151"/>
    </row>
    <row r="54" spans="1:7" s="29" customFormat="1" ht="28.5" customHeight="1" x14ac:dyDescent="0.3">
      <c r="A54" s="67">
        <v>45</v>
      </c>
      <c r="B54" s="169" t="str">
        <f>IFERROR(VLOOKUP($C54,Nachschlagen!$B$2:$C$72,2, FALSE),"-")</f>
        <v>-</v>
      </c>
      <c r="C54" s="149"/>
      <c r="D54" s="150"/>
      <c r="E54" s="150"/>
      <c r="F54" s="150"/>
      <c r="G54" s="151"/>
    </row>
    <row r="55" spans="1:7" s="29" customFormat="1" ht="28.5" customHeight="1" x14ac:dyDescent="0.3">
      <c r="A55" s="70">
        <v>46</v>
      </c>
      <c r="B55" s="169" t="str">
        <f>IFERROR(VLOOKUP($C55,Nachschlagen!$B$2:$C$72,2, FALSE),"-")</f>
        <v>-</v>
      </c>
      <c r="C55" s="149"/>
      <c r="D55" s="150"/>
      <c r="E55" s="150"/>
      <c r="F55" s="150"/>
      <c r="G55" s="151"/>
    </row>
    <row r="56" spans="1:7" s="29" customFormat="1" ht="28.5" customHeight="1" x14ac:dyDescent="0.3">
      <c r="A56" s="67">
        <v>47</v>
      </c>
      <c r="B56" s="169" t="str">
        <f>IFERROR(VLOOKUP($C56,Nachschlagen!$B$2:$C$72,2, FALSE),"-")</f>
        <v>-</v>
      </c>
      <c r="C56" s="149"/>
      <c r="D56" s="150"/>
      <c r="E56" s="150"/>
      <c r="F56" s="150"/>
      <c r="G56" s="151"/>
    </row>
    <row r="57" spans="1:7" s="29" customFormat="1" ht="28.5" customHeight="1" x14ac:dyDescent="0.3">
      <c r="A57" s="70">
        <v>48</v>
      </c>
      <c r="B57" s="169" t="str">
        <f>IFERROR(VLOOKUP($C57,Nachschlagen!$B$2:$C$72,2, FALSE),"-")</f>
        <v>-</v>
      </c>
      <c r="C57" s="149"/>
      <c r="D57" s="150"/>
      <c r="E57" s="150"/>
      <c r="F57" s="150"/>
      <c r="G57" s="151"/>
    </row>
    <row r="58" spans="1:7" s="29" customFormat="1" ht="28.5" customHeight="1" x14ac:dyDescent="0.3">
      <c r="A58" s="67">
        <v>49</v>
      </c>
      <c r="B58" s="169" t="str">
        <f>IFERROR(VLOOKUP($C58,Nachschlagen!$B$2:$C$72,2, FALSE),"-")</f>
        <v>-</v>
      </c>
      <c r="C58" s="149"/>
      <c r="D58" s="150"/>
      <c r="E58" s="150"/>
      <c r="F58" s="150"/>
      <c r="G58" s="151"/>
    </row>
    <row r="59" spans="1:7" s="29" customFormat="1" ht="28.5" customHeight="1" x14ac:dyDescent="0.3">
      <c r="A59" s="70">
        <v>50</v>
      </c>
      <c r="B59" s="169" t="str">
        <f>IFERROR(VLOOKUP($C59,Nachschlagen!$B$2:$C$72,2, FALSE),"-")</f>
        <v>-</v>
      </c>
      <c r="C59" s="149"/>
      <c r="D59" s="150"/>
      <c r="E59" s="150"/>
      <c r="F59" s="150"/>
      <c r="G59" s="151"/>
    </row>
    <row r="60" spans="1:7" ht="28.5" customHeight="1" x14ac:dyDescent="0.25">
      <c r="A60" s="70">
        <v>51</v>
      </c>
      <c r="B60" s="169" t="str">
        <f>IFERROR(VLOOKUP($C60,Nachschlagen!$B$2:$C$72,2, FALSE),"-")</f>
        <v>-</v>
      </c>
      <c r="C60" s="149"/>
      <c r="D60" s="150"/>
      <c r="E60" s="150"/>
      <c r="F60" s="150"/>
      <c r="G60" s="151"/>
    </row>
    <row r="61" spans="1:7" ht="28.5" customHeight="1" x14ac:dyDescent="0.25">
      <c r="A61" s="70">
        <v>52</v>
      </c>
      <c r="B61" s="169" t="str">
        <f>IFERROR(VLOOKUP($C61,Nachschlagen!$B$2:$C$72,2, FALSE),"-")</f>
        <v>-</v>
      </c>
      <c r="C61" s="149"/>
      <c r="D61" s="150"/>
      <c r="E61" s="150"/>
      <c r="F61" s="150"/>
      <c r="G61" s="151"/>
    </row>
    <row r="62" spans="1:7" ht="28.5" customHeight="1" x14ac:dyDescent="0.25">
      <c r="A62" s="70">
        <v>53</v>
      </c>
      <c r="B62" s="169" t="str">
        <f>IFERROR(VLOOKUP($C62,Nachschlagen!$B$2:$C$72,2, FALSE),"-")</f>
        <v>-</v>
      </c>
      <c r="C62" s="149"/>
      <c r="D62" s="150"/>
      <c r="E62" s="150"/>
      <c r="F62" s="150"/>
      <c r="G62" s="151"/>
    </row>
    <row r="63" spans="1:7" ht="28.5" customHeight="1" x14ac:dyDescent="0.25">
      <c r="A63" s="70">
        <v>54</v>
      </c>
      <c r="B63" s="169" t="str">
        <f>IFERROR(VLOOKUP($C63,Nachschlagen!$B$2:$C$72,2, FALSE),"-")</f>
        <v>-</v>
      </c>
      <c r="C63" s="149"/>
      <c r="D63" s="150"/>
      <c r="E63" s="150"/>
      <c r="F63" s="150"/>
      <c r="G63" s="151"/>
    </row>
    <row r="64" spans="1:7" ht="28.5" customHeight="1" x14ac:dyDescent="0.25">
      <c r="A64" s="70">
        <v>55</v>
      </c>
      <c r="B64" s="169" t="str">
        <f>IFERROR(VLOOKUP($C64,Nachschlagen!$B$2:$C$72,2, FALSE),"-")</f>
        <v>-</v>
      </c>
      <c r="C64" s="149"/>
      <c r="D64" s="150"/>
      <c r="E64" s="150"/>
      <c r="F64" s="150"/>
      <c r="G64" s="151"/>
    </row>
    <row r="65" spans="1:7" ht="28.5" customHeight="1" x14ac:dyDescent="0.25">
      <c r="A65" s="70">
        <v>56</v>
      </c>
      <c r="B65" s="169" t="str">
        <f>IFERROR(VLOOKUP($C65,Nachschlagen!$B$2:$C$72,2, FALSE),"-")</f>
        <v>-</v>
      </c>
      <c r="C65" s="149"/>
      <c r="D65" s="150"/>
      <c r="E65" s="150"/>
      <c r="F65" s="150"/>
      <c r="G65" s="151"/>
    </row>
    <row r="66" spans="1:7" ht="28.5" customHeight="1" x14ac:dyDescent="0.25">
      <c r="A66" s="70">
        <v>57</v>
      </c>
      <c r="B66" s="169" t="str">
        <f>IFERROR(VLOOKUP($C66,Nachschlagen!$B$2:$C$72,2, FALSE),"-")</f>
        <v>-</v>
      </c>
      <c r="C66" s="149"/>
      <c r="D66" s="150"/>
      <c r="E66" s="150"/>
      <c r="F66" s="150"/>
      <c r="G66" s="151"/>
    </row>
    <row r="67" spans="1:7" ht="28.5" customHeight="1" x14ac:dyDescent="0.25">
      <c r="A67" s="70">
        <v>58</v>
      </c>
      <c r="B67" s="169" t="str">
        <f>IFERROR(VLOOKUP($C67,Nachschlagen!$B$2:$C$72,2, FALSE),"-")</f>
        <v>-</v>
      </c>
      <c r="C67" s="149"/>
      <c r="D67" s="150"/>
      <c r="E67" s="150"/>
      <c r="F67" s="150"/>
      <c r="G67" s="151"/>
    </row>
    <row r="68" spans="1:7" ht="28.5" customHeight="1" x14ac:dyDescent="0.25">
      <c r="A68" s="70">
        <v>59</v>
      </c>
      <c r="B68" s="169" t="str">
        <f>IFERROR(VLOOKUP($C68,Nachschlagen!$B$2:$C$72,2, FALSE),"-")</f>
        <v>-</v>
      </c>
      <c r="C68" s="149"/>
      <c r="D68" s="150"/>
      <c r="E68" s="150"/>
      <c r="F68" s="150"/>
      <c r="G68" s="151"/>
    </row>
    <row r="69" spans="1:7" ht="28.5" customHeight="1" x14ac:dyDescent="0.25">
      <c r="A69" s="70">
        <v>60</v>
      </c>
      <c r="B69" s="169" t="str">
        <f>IFERROR(VLOOKUP($C69,Nachschlagen!$B$2:$C$72,2, FALSE),"-")</f>
        <v>-</v>
      </c>
      <c r="C69" s="149"/>
      <c r="D69" s="150"/>
      <c r="E69" s="150"/>
      <c r="F69" s="150"/>
      <c r="G69" s="151"/>
    </row>
    <row r="70" spans="1:7" ht="28.5" customHeight="1" x14ac:dyDescent="0.25">
      <c r="A70" s="70">
        <v>61</v>
      </c>
      <c r="B70" s="169" t="str">
        <f>IFERROR(VLOOKUP($C70,Nachschlagen!$B$2:$C$72,2, FALSE),"-")</f>
        <v>-</v>
      </c>
      <c r="C70" s="149"/>
      <c r="D70" s="150"/>
      <c r="E70" s="150"/>
      <c r="F70" s="150"/>
      <c r="G70" s="151"/>
    </row>
    <row r="71" spans="1:7" ht="28.5" customHeight="1" x14ac:dyDescent="0.25">
      <c r="A71" s="70">
        <v>62</v>
      </c>
      <c r="B71" s="169" t="str">
        <f>IFERROR(VLOOKUP($C71,Nachschlagen!$B$2:$C$72,2, FALSE),"-")</f>
        <v>-</v>
      </c>
      <c r="C71" s="149"/>
      <c r="D71" s="150"/>
      <c r="E71" s="150"/>
      <c r="F71" s="150"/>
      <c r="G71" s="151"/>
    </row>
    <row r="72" spans="1:7" ht="28.5" customHeight="1" x14ac:dyDescent="0.25">
      <c r="A72" s="70">
        <v>63</v>
      </c>
      <c r="B72" s="169" t="str">
        <f>IFERROR(VLOOKUP($C72,Nachschlagen!$B$2:$C$72,2, FALSE),"-")</f>
        <v>-</v>
      </c>
      <c r="C72" s="149"/>
      <c r="D72" s="150"/>
      <c r="E72" s="150"/>
      <c r="F72" s="150"/>
      <c r="G72" s="151"/>
    </row>
    <row r="73" spans="1:7" ht="28.5" customHeight="1" x14ac:dyDescent="0.25">
      <c r="A73" s="70">
        <v>64</v>
      </c>
      <c r="B73" s="169" t="str">
        <f>IFERROR(VLOOKUP($C73,Nachschlagen!$B$2:$C$72,2, FALSE),"-")</f>
        <v>-</v>
      </c>
      <c r="C73" s="149"/>
      <c r="D73" s="150"/>
      <c r="E73" s="150"/>
      <c r="F73" s="150"/>
      <c r="G73" s="151"/>
    </row>
    <row r="74" spans="1:7" ht="28.5" customHeight="1" x14ac:dyDescent="0.25">
      <c r="A74" s="70">
        <v>65</v>
      </c>
      <c r="B74" s="169" t="str">
        <f>IFERROR(VLOOKUP($C74,Nachschlagen!$B$2:$C$72,2, FALSE),"-")</f>
        <v>-</v>
      </c>
      <c r="C74" s="149"/>
      <c r="D74" s="150"/>
      <c r="E74" s="150"/>
      <c r="F74" s="150"/>
      <c r="G74" s="151"/>
    </row>
    <row r="75" spans="1:7" ht="28.5" customHeight="1" x14ac:dyDescent="0.25">
      <c r="A75" s="70">
        <v>66</v>
      </c>
      <c r="B75" s="169" t="str">
        <f>IFERROR(VLOOKUP($C75,Nachschlagen!$B$2:$C$72,2, FALSE),"-")</f>
        <v>-</v>
      </c>
      <c r="C75" s="149"/>
      <c r="D75" s="150"/>
      <c r="E75" s="150"/>
      <c r="F75" s="150"/>
      <c r="G75" s="151"/>
    </row>
    <row r="76" spans="1:7" ht="28.5" customHeight="1" x14ac:dyDescent="0.25">
      <c r="A76" s="70">
        <v>67</v>
      </c>
      <c r="B76" s="169" t="str">
        <f>IFERROR(VLOOKUP($C76,Nachschlagen!$B$2:$C$72,2, FALSE),"-")</f>
        <v>-</v>
      </c>
      <c r="C76" s="149"/>
      <c r="D76" s="150"/>
      <c r="E76" s="150"/>
      <c r="F76" s="150"/>
      <c r="G76" s="151"/>
    </row>
    <row r="77" spans="1:7" ht="28.5" customHeight="1" x14ac:dyDescent="0.25">
      <c r="A77" s="70">
        <v>68</v>
      </c>
      <c r="B77" s="169" t="str">
        <f>IFERROR(VLOOKUP($C77,Nachschlagen!$B$2:$C$72,2, FALSE),"-")</f>
        <v>-</v>
      </c>
      <c r="C77" s="149"/>
      <c r="D77" s="150"/>
      <c r="E77" s="150"/>
      <c r="F77" s="150"/>
      <c r="G77" s="151"/>
    </row>
    <row r="78" spans="1:7" ht="28.5" customHeight="1" x14ac:dyDescent="0.25">
      <c r="A78" s="70">
        <v>69</v>
      </c>
      <c r="B78" s="169" t="str">
        <f>IFERROR(VLOOKUP($C78,Nachschlagen!$B$2:$C$72,2, FALSE),"-")</f>
        <v>-</v>
      </c>
      <c r="C78" s="149"/>
      <c r="D78" s="150"/>
      <c r="E78" s="150"/>
      <c r="F78" s="150"/>
      <c r="G78" s="151"/>
    </row>
    <row r="79" spans="1:7" ht="28.5" customHeight="1" x14ac:dyDescent="0.25">
      <c r="A79" s="70">
        <v>70</v>
      </c>
      <c r="B79" s="169" t="str">
        <f>IFERROR(VLOOKUP($C79,Nachschlagen!$B$2:$C$72,2, FALSE),"-")</f>
        <v>-</v>
      </c>
      <c r="C79" s="149"/>
      <c r="D79" s="150"/>
      <c r="E79" s="150"/>
      <c r="F79" s="150"/>
      <c r="G79" s="151"/>
    </row>
    <row r="80" spans="1:7" ht="28.5" customHeight="1" x14ac:dyDescent="0.25">
      <c r="A80" s="70">
        <v>71</v>
      </c>
      <c r="B80" s="169" t="str">
        <f>IFERROR(VLOOKUP($C80,Nachschlagen!$B$2:$C$72,2, FALSE),"-")</f>
        <v>-</v>
      </c>
      <c r="C80" s="149"/>
      <c r="D80" s="150"/>
      <c r="E80" s="150"/>
      <c r="F80" s="150"/>
      <c r="G80" s="151"/>
    </row>
    <row r="81" spans="1:7" ht="28.5" customHeight="1" x14ac:dyDescent="0.25">
      <c r="A81" s="70">
        <v>72</v>
      </c>
      <c r="B81" s="169" t="str">
        <f>IFERROR(VLOOKUP($C81,Nachschlagen!$B$2:$C$72,2, FALSE),"-")</f>
        <v>-</v>
      </c>
      <c r="C81" s="149"/>
      <c r="D81" s="150"/>
      <c r="E81" s="150"/>
      <c r="F81" s="150"/>
      <c r="G81" s="151"/>
    </row>
    <row r="82" spans="1:7" ht="28.5" customHeight="1" x14ac:dyDescent="0.25">
      <c r="A82" s="70">
        <v>73</v>
      </c>
      <c r="B82" s="169" t="str">
        <f>IFERROR(VLOOKUP($C82,Nachschlagen!$B$2:$C$72,2, FALSE),"-")</f>
        <v>-</v>
      </c>
      <c r="C82" s="149"/>
      <c r="D82" s="150"/>
      <c r="E82" s="150"/>
      <c r="F82" s="150"/>
      <c r="G82" s="151"/>
    </row>
    <row r="83" spans="1:7" ht="28.5" customHeight="1" x14ac:dyDescent="0.25">
      <c r="A83" s="70">
        <v>74</v>
      </c>
      <c r="B83" s="169" t="str">
        <f>IFERROR(VLOOKUP($C83,Nachschlagen!$B$2:$C$72,2, FALSE),"-")</f>
        <v>-</v>
      </c>
      <c r="C83" s="149"/>
      <c r="D83" s="150"/>
      <c r="E83" s="150"/>
      <c r="F83" s="150"/>
      <c r="G83" s="151"/>
    </row>
    <row r="84" spans="1:7" ht="28.5" customHeight="1" x14ac:dyDescent="0.25">
      <c r="A84" s="70">
        <v>75</v>
      </c>
      <c r="B84" s="169" t="str">
        <f>IFERROR(VLOOKUP($C84,Nachschlagen!$B$2:$C$72,2, FALSE),"-")</f>
        <v>-</v>
      </c>
      <c r="C84" s="149"/>
      <c r="D84" s="150"/>
      <c r="E84" s="150"/>
      <c r="F84" s="150"/>
      <c r="G84" s="151"/>
    </row>
    <row r="85" spans="1:7" ht="28.5" customHeight="1" x14ac:dyDescent="0.25">
      <c r="A85" s="70">
        <v>76</v>
      </c>
      <c r="B85" s="169" t="str">
        <f>IFERROR(VLOOKUP($C85,Nachschlagen!$B$2:$C$72,2, FALSE),"-")</f>
        <v>-</v>
      </c>
      <c r="C85" s="149"/>
      <c r="D85" s="150"/>
      <c r="E85" s="150"/>
      <c r="F85" s="150"/>
      <c r="G85" s="151"/>
    </row>
    <row r="86" spans="1:7" ht="28.5" customHeight="1" x14ac:dyDescent="0.25">
      <c r="A86" s="70">
        <v>77</v>
      </c>
      <c r="B86" s="169" t="str">
        <f>IFERROR(VLOOKUP($C86,Nachschlagen!$B$2:$C$72,2, FALSE),"-")</f>
        <v>-</v>
      </c>
      <c r="C86" s="149"/>
      <c r="D86" s="150"/>
      <c r="E86" s="150"/>
      <c r="F86" s="150"/>
      <c r="G86" s="151"/>
    </row>
    <row r="87" spans="1:7" ht="28.5" customHeight="1" x14ac:dyDescent="0.25">
      <c r="A87" s="70">
        <v>78</v>
      </c>
      <c r="B87" s="169" t="str">
        <f>IFERROR(VLOOKUP($C87,Nachschlagen!$B$2:$C$72,2, FALSE),"-")</f>
        <v>-</v>
      </c>
      <c r="C87" s="149"/>
      <c r="D87" s="150"/>
      <c r="E87" s="150"/>
      <c r="F87" s="150"/>
      <c r="G87" s="151"/>
    </row>
    <row r="88" spans="1:7" ht="28.5" customHeight="1" x14ac:dyDescent="0.25">
      <c r="A88" s="70">
        <v>79</v>
      </c>
      <c r="B88" s="169" t="str">
        <f>IFERROR(VLOOKUP($C88,Nachschlagen!$B$2:$C$72,2, FALSE),"-")</f>
        <v>-</v>
      </c>
      <c r="C88" s="149"/>
      <c r="D88" s="150"/>
      <c r="E88" s="150"/>
      <c r="F88" s="150"/>
      <c r="G88" s="151"/>
    </row>
    <row r="89" spans="1:7" ht="28.5" customHeight="1" x14ac:dyDescent="0.25">
      <c r="A89" s="70">
        <v>80</v>
      </c>
      <c r="B89" s="169" t="str">
        <f>IFERROR(VLOOKUP($C89,Nachschlagen!$B$2:$C$72,2, FALSE),"-")</f>
        <v>-</v>
      </c>
      <c r="C89" s="149"/>
      <c r="D89" s="150"/>
      <c r="E89" s="150"/>
      <c r="F89" s="150"/>
      <c r="G89" s="151"/>
    </row>
    <row r="90" spans="1:7" ht="28.5" customHeight="1" x14ac:dyDescent="0.25">
      <c r="A90" s="70">
        <v>81</v>
      </c>
      <c r="B90" s="169" t="str">
        <f>IFERROR(VLOOKUP($C90,Nachschlagen!$B$2:$C$72,2, FALSE),"-")</f>
        <v>-</v>
      </c>
      <c r="C90" s="149"/>
      <c r="D90" s="150"/>
      <c r="E90" s="150"/>
      <c r="F90" s="150"/>
      <c r="G90" s="151"/>
    </row>
    <row r="91" spans="1:7" ht="28.5" customHeight="1" x14ac:dyDescent="0.25">
      <c r="A91" s="70">
        <v>82</v>
      </c>
      <c r="B91" s="169" t="str">
        <f>IFERROR(VLOOKUP($C91,Nachschlagen!$B$2:$C$72,2, FALSE),"-")</f>
        <v>-</v>
      </c>
      <c r="C91" s="149"/>
      <c r="D91" s="150"/>
      <c r="E91" s="150"/>
      <c r="F91" s="150"/>
      <c r="G91" s="151"/>
    </row>
    <row r="92" spans="1:7" ht="28.5" customHeight="1" x14ac:dyDescent="0.25">
      <c r="A92" s="70">
        <v>83</v>
      </c>
      <c r="B92" s="169" t="str">
        <f>IFERROR(VLOOKUP($C92,Nachschlagen!$B$2:$C$72,2, FALSE),"-")</f>
        <v>-</v>
      </c>
      <c r="C92" s="149"/>
      <c r="D92" s="150"/>
      <c r="E92" s="150"/>
      <c r="F92" s="150"/>
      <c r="G92" s="151"/>
    </row>
    <row r="93" spans="1:7" ht="28.5" customHeight="1" x14ac:dyDescent="0.25">
      <c r="A93" s="70">
        <v>84</v>
      </c>
      <c r="B93" s="169" t="str">
        <f>IFERROR(VLOOKUP($C93,Nachschlagen!$B$2:$C$72,2, FALSE),"-")</f>
        <v>-</v>
      </c>
      <c r="C93" s="149"/>
      <c r="D93" s="150"/>
      <c r="E93" s="150"/>
      <c r="F93" s="150"/>
      <c r="G93" s="151"/>
    </row>
    <row r="94" spans="1:7" ht="28.5" customHeight="1" x14ac:dyDescent="0.25">
      <c r="A94" s="70">
        <v>85</v>
      </c>
      <c r="B94" s="169" t="str">
        <f>IFERROR(VLOOKUP($C94,Nachschlagen!$B$2:$C$72,2, FALSE),"-")</f>
        <v>-</v>
      </c>
      <c r="C94" s="149"/>
      <c r="D94" s="150"/>
      <c r="E94" s="150"/>
      <c r="F94" s="150"/>
      <c r="G94" s="151"/>
    </row>
    <row r="95" spans="1:7" ht="28.5" customHeight="1" x14ac:dyDescent="0.25">
      <c r="A95" s="70">
        <v>86</v>
      </c>
      <c r="B95" s="169" t="str">
        <f>IFERROR(VLOOKUP($C95,Nachschlagen!$B$2:$C$72,2, FALSE),"-")</f>
        <v>-</v>
      </c>
      <c r="C95" s="149"/>
      <c r="D95" s="150"/>
      <c r="E95" s="150"/>
      <c r="F95" s="150"/>
      <c r="G95" s="151"/>
    </row>
    <row r="96" spans="1:7" ht="28.5" customHeight="1" x14ac:dyDescent="0.25">
      <c r="A96" s="70">
        <v>87</v>
      </c>
      <c r="B96" s="169" t="str">
        <f>IFERROR(VLOOKUP($C96,Nachschlagen!$B$2:$C$72,2, FALSE),"-")</f>
        <v>-</v>
      </c>
      <c r="C96" s="149"/>
      <c r="D96" s="150"/>
      <c r="E96" s="150"/>
      <c r="F96" s="150"/>
      <c r="G96" s="151"/>
    </row>
    <row r="97" spans="1:7" ht="28.5" customHeight="1" x14ac:dyDescent="0.25">
      <c r="A97" s="70">
        <v>88</v>
      </c>
      <c r="B97" s="169" t="str">
        <f>IFERROR(VLOOKUP($C97,Nachschlagen!$B$2:$C$72,2, FALSE),"-")</f>
        <v>-</v>
      </c>
      <c r="C97" s="149"/>
      <c r="D97" s="150"/>
      <c r="E97" s="150"/>
      <c r="F97" s="150"/>
      <c r="G97" s="151"/>
    </row>
    <row r="98" spans="1:7" ht="28.5" customHeight="1" x14ac:dyDescent="0.25">
      <c r="A98" s="70">
        <v>89</v>
      </c>
      <c r="B98" s="169" t="str">
        <f>IFERROR(VLOOKUP($C98,Nachschlagen!$B$2:$C$72,2, FALSE),"-")</f>
        <v>-</v>
      </c>
      <c r="C98" s="149"/>
      <c r="D98" s="150"/>
      <c r="E98" s="150"/>
      <c r="F98" s="150"/>
      <c r="G98" s="151"/>
    </row>
    <row r="99" spans="1:7" ht="28.5" customHeight="1" x14ac:dyDescent="0.25">
      <c r="A99" s="70">
        <v>90</v>
      </c>
      <c r="B99" s="169" t="str">
        <f>IFERROR(VLOOKUP($C99,Nachschlagen!$B$2:$C$72,2, FALSE),"-")</f>
        <v>-</v>
      </c>
      <c r="C99" s="149"/>
      <c r="D99" s="150"/>
      <c r="E99" s="150"/>
      <c r="F99" s="150"/>
      <c r="G99" s="151"/>
    </row>
    <row r="100" spans="1:7" ht="28.5" customHeight="1" x14ac:dyDescent="0.25">
      <c r="A100" s="70">
        <v>91</v>
      </c>
      <c r="B100" s="169" t="str">
        <f>IFERROR(VLOOKUP($C100,Nachschlagen!$B$2:$C$72,2, FALSE),"-")</f>
        <v>-</v>
      </c>
      <c r="C100" s="149"/>
      <c r="D100" s="150"/>
      <c r="E100" s="150"/>
      <c r="F100" s="150"/>
      <c r="G100" s="151"/>
    </row>
    <row r="101" spans="1:7" ht="28.5" customHeight="1" x14ac:dyDescent="0.25">
      <c r="A101" s="70">
        <v>92</v>
      </c>
      <c r="B101" s="169" t="str">
        <f>IFERROR(VLOOKUP($C101,Nachschlagen!$B$2:$C$72,2, FALSE),"-")</f>
        <v>-</v>
      </c>
      <c r="C101" s="149"/>
      <c r="D101" s="150"/>
      <c r="E101" s="150"/>
      <c r="F101" s="150"/>
      <c r="G101" s="151"/>
    </row>
    <row r="102" spans="1:7" ht="28.5" customHeight="1" x14ac:dyDescent="0.25">
      <c r="A102" s="70">
        <v>93</v>
      </c>
      <c r="B102" s="169" t="str">
        <f>IFERROR(VLOOKUP($C102,Nachschlagen!$B$2:$C$72,2, FALSE),"-")</f>
        <v>-</v>
      </c>
      <c r="C102" s="149"/>
      <c r="D102" s="150"/>
      <c r="E102" s="150"/>
      <c r="F102" s="150"/>
      <c r="G102" s="151"/>
    </row>
    <row r="103" spans="1:7" ht="28.5" customHeight="1" x14ac:dyDescent="0.25">
      <c r="A103" s="70">
        <v>94</v>
      </c>
      <c r="B103" s="169" t="str">
        <f>IFERROR(VLOOKUP($C103,Nachschlagen!$B$2:$C$72,2, FALSE),"-")</f>
        <v>-</v>
      </c>
      <c r="C103" s="149"/>
      <c r="D103" s="150"/>
      <c r="E103" s="150"/>
      <c r="F103" s="150"/>
      <c r="G103" s="151"/>
    </row>
    <row r="104" spans="1:7" ht="28.5" customHeight="1" x14ac:dyDescent="0.25">
      <c r="A104" s="70">
        <v>95</v>
      </c>
      <c r="B104" s="169" t="str">
        <f>IFERROR(VLOOKUP($C104,Nachschlagen!$B$2:$C$72,2, FALSE),"-")</f>
        <v>-</v>
      </c>
      <c r="C104" s="149"/>
      <c r="D104" s="150"/>
      <c r="E104" s="150"/>
      <c r="F104" s="150"/>
      <c r="G104" s="151"/>
    </row>
    <row r="105" spans="1:7" ht="28.5" customHeight="1" x14ac:dyDescent="0.25">
      <c r="A105" s="70">
        <v>96</v>
      </c>
      <c r="B105" s="169" t="str">
        <f>IFERROR(VLOOKUP($C105,Nachschlagen!$B$2:$C$72,2, FALSE),"-")</f>
        <v>-</v>
      </c>
      <c r="C105" s="149"/>
      <c r="D105" s="150"/>
      <c r="E105" s="150"/>
      <c r="F105" s="150"/>
      <c r="G105" s="151"/>
    </row>
    <row r="106" spans="1:7" ht="28.5" customHeight="1" x14ac:dyDescent="0.25">
      <c r="A106" s="70">
        <v>97</v>
      </c>
      <c r="B106" s="169" t="str">
        <f>IFERROR(VLOOKUP($C106,Nachschlagen!$B$2:$C$72,2, FALSE),"-")</f>
        <v>-</v>
      </c>
      <c r="C106" s="149"/>
      <c r="D106" s="150"/>
      <c r="E106" s="150"/>
      <c r="F106" s="150"/>
      <c r="G106" s="151"/>
    </row>
    <row r="107" spans="1:7" ht="28.5" customHeight="1" x14ac:dyDescent="0.25">
      <c r="A107" s="70">
        <v>98</v>
      </c>
      <c r="B107" s="169" t="str">
        <f>IFERROR(VLOOKUP($C107,Nachschlagen!$B$2:$C$72,2, FALSE),"-")</f>
        <v>-</v>
      </c>
      <c r="C107" s="149"/>
      <c r="D107" s="150"/>
      <c r="E107" s="150"/>
      <c r="F107" s="150"/>
      <c r="G107" s="151"/>
    </row>
    <row r="108" spans="1:7" ht="28.5" customHeight="1" x14ac:dyDescent="0.25">
      <c r="A108" s="70">
        <v>99</v>
      </c>
      <c r="B108" s="169" t="str">
        <f>IFERROR(VLOOKUP($C108,Nachschlagen!$B$2:$C$72,2, FALSE),"-")</f>
        <v>-</v>
      </c>
      <c r="C108" s="149"/>
      <c r="D108" s="150"/>
      <c r="E108" s="150"/>
      <c r="F108" s="150"/>
      <c r="G108" s="151"/>
    </row>
    <row r="109" spans="1:7" ht="28.5" customHeight="1" x14ac:dyDescent="0.25">
      <c r="A109" s="70">
        <v>100</v>
      </c>
      <c r="B109" s="169" t="str">
        <f>IFERROR(VLOOKUP($C109,Nachschlagen!$B$2:$C$72,2, FALSE),"-")</f>
        <v>-</v>
      </c>
      <c r="C109" s="149"/>
      <c r="D109" s="150"/>
      <c r="E109" s="150"/>
      <c r="F109" s="150"/>
      <c r="G109" s="151"/>
    </row>
    <row r="110" spans="1:7" x14ac:dyDescent="0.25"/>
  </sheetData>
  <sheetProtection algorithmName="SHA-512" hashValue="ucBFtAPOGq50C76b43mv5Yd0hyfmIgP5nkCZymuvtQS3Apa9wMbeEzKXiWpS3kioyQ+Otcu2V9+DXYzsXZwoJw==" saltValue="/XRNBjMhDH4h4D2VHajaKw==" spinCount="100000" sheet="1" objects="1" scenarios="1" selectLockedCells="1"/>
  <conditionalFormatting sqref="B10:B109">
    <cfRule type="beginsWith" dxfId="17" priority="1" operator="beginsWith" text="B">
      <formula>LEFT(B10,LEN("B"))="B"</formula>
    </cfRule>
    <cfRule type="containsText" dxfId="16" priority="2" operator="containsText" text="C">
      <formula>NOT(ISERROR(SEARCH("C",B10)))</formula>
    </cfRule>
  </conditionalFormatting>
  <dataValidations count="2">
    <dataValidation type="list" allowBlank="1" showInputMessage="1" showErrorMessage="1" sqref="F10:F109">
      <formula1>Kooperationspartner</formula1>
    </dataValidation>
    <dataValidation type="list" allowBlank="1" showInputMessage="1" showErrorMessage="1" sqref="C10:C109">
      <formula1>CHOOSE(MATCH($B$7,Finanzierung,0),Fehlbedarf,Fehlbedarf_Plus,Standardeinheitskosten,Lump_Sums)</formula1>
    </dataValidation>
  </dataValidations>
  <printOptions horizontalCentered="1"/>
  <pageMargins left="0.55118110236220474" right="0.70866141732283472" top="0.78740157480314965" bottom="0.78740157480314965" header="0.31496062992125984" footer="0.31496062992125984"/>
  <pageSetup paperSize="9" scale="52" fitToHeight="0" orientation="landscape" r:id="rId1"/>
  <headerFooter>
    <oddHeader>&amp;L&amp;G&amp;R&amp;G</oddHeader>
    <oddFooter>&amp;L&amp;F
&amp;A&amp;CFinanzantrag_FB_SEK_V2_1_231127&amp;RSeite &amp;P von &amp;N</oddFooter>
  </headerFooter>
  <rowBreaks count="3" manualBreakCount="3">
    <brk id="34" max="10" man="1"/>
    <brk id="59" max="10" man="1"/>
    <brk id="84" max="10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S59"/>
  <sheetViews>
    <sheetView showGridLines="0" zoomScaleNormal="100" zoomScalePageLayoutView="70" workbookViewId="0">
      <selection activeCell="E9" sqref="E9"/>
    </sheetView>
  </sheetViews>
  <sheetFormatPr baseColWidth="10" defaultColWidth="0" defaultRowHeight="13.2" zeroHeight="1" x14ac:dyDescent="0.25"/>
  <cols>
    <col min="1" max="1" width="8.88671875" style="88" customWidth="1"/>
    <col min="2" max="2" width="62.109375" style="89" bestFit="1" customWidth="1"/>
    <col min="3" max="3" width="18" style="90" customWidth="1"/>
    <col min="4" max="4" width="30.44140625" style="91" customWidth="1"/>
    <col min="5" max="5" width="45.33203125" style="92" customWidth="1"/>
    <col min="6" max="6" width="6.109375" style="93" customWidth="1"/>
    <col min="7" max="19" width="0" style="93" hidden="1" customWidth="1"/>
    <col min="20" max="16384" width="11.44140625" style="93" hidden="1"/>
  </cols>
  <sheetData>
    <row r="1" spans="1:19" s="130" customFormat="1" ht="18.75" customHeight="1" x14ac:dyDescent="0.3">
      <c r="A1" s="131" t="s">
        <v>102</v>
      </c>
      <c r="B1" s="127"/>
      <c r="C1" s="128"/>
      <c r="D1" s="129"/>
    </row>
    <row r="2" spans="1:19" s="86" customFormat="1" ht="15.6" x14ac:dyDescent="0.3">
      <c r="A2" s="87"/>
      <c r="B2" s="4" t="s">
        <v>56</v>
      </c>
      <c r="C2" s="481">
        <f>'FP Träger'!D2</f>
        <v>0</v>
      </c>
      <c r="D2" s="481"/>
      <c r="E2" s="85"/>
    </row>
    <row r="3" spans="1:19" s="3" customFormat="1" ht="15" x14ac:dyDescent="0.25">
      <c r="A3" s="65"/>
      <c r="B3" s="4" t="s">
        <v>57</v>
      </c>
      <c r="C3" s="481">
        <f>'FP Träger'!D3</f>
        <v>0</v>
      </c>
      <c r="D3" s="481"/>
      <c r="E3" s="6"/>
      <c r="F3" s="6"/>
      <c r="G3" s="21"/>
      <c r="I3" s="65"/>
      <c r="J3" s="22"/>
      <c r="K3" s="6"/>
      <c r="L3" s="23"/>
      <c r="M3" s="24"/>
      <c r="N3" s="25"/>
      <c r="O3" s="26"/>
      <c r="P3" s="22"/>
      <c r="Q3" s="6"/>
      <c r="R3" s="7"/>
      <c r="S3" s="24"/>
    </row>
    <row r="4" spans="1:19" s="3" customFormat="1" ht="10.5" customHeight="1" x14ac:dyDescent="0.25">
      <c r="A4" s="65"/>
      <c r="B4" s="4"/>
      <c r="C4" s="482"/>
      <c r="D4" s="482"/>
      <c r="E4" s="6"/>
      <c r="F4" s="6"/>
      <c r="G4" s="21"/>
      <c r="I4" s="65"/>
      <c r="J4" s="22"/>
      <c r="K4" s="6"/>
      <c r="L4" s="23"/>
      <c r="M4" s="24"/>
      <c r="N4" s="25"/>
      <c r="O4" s="26"/>
      <c r="P4" s="22"/>
      <c r="Q4" s="6"/>
      <c r="R4" s="7"/>
      <c r="S4" s="24"/>
    </row>
    <row r="5" spans="1:19" s="3" customFormat="1" ht="15" x14ac:dyDescent="0.25">
      <c r="A5" s="65"/>
      <c r="B5" s="4" t="s">
        <v>59</v>
      </c>
      <c r="C5" s="483" t="str">
        <f>'FP Träger'!D5</f>
        <v>00.01.1900  bis  00.01.1900</v>
      </c>
      <c r="D5" s="483"/>
      <c r="E5" s="6"/>
      <c r="F5" s="6"/>
      <c r="G5" s="21"/>
      <c r="I5" s="65"/>
      <c r="J5" s="22"/>
      <c r="K5" s="6"/>
      <c r="L5" s="23"/>
      <c r="M5" s="24"/>
      <c r="N5" s="25"/>
      <c r="O5" s="26"/>
      <c r="P5" s="22"/>
      <c r="Q5" s="6"/>
      <c r="R5" s="7"/>
      <c r="S5" s="24"/>
    </row>
    <row r="6" spans="1:19" s="3" customFormat="1" ht="15" x14ac:dyDescent="0.25">
      <c r="A6" s="65"/>
      <c r="B6" s="4" t="s">
        <v>73</v>
      </c>
      <c r="C6" s="484" t="str">
        <f>Deckblatt!C9</f>
        <v>bitte auswählen</v>
      </c>
      <c r="D6" s="484"/>
      <c r="E6" s="6"/>
      <c r="F6" s="6"/>
      <c r="G6" s="21"/>
      <c r="I6" s="65"/>
      <c r="J6" s="22"/>
      <c r="K6" s="6"/>
      <c r="L6" s="23"/>
      <c r="M6" s="24"/>
      <c r="N6" s="25"/>
      <c r="O6" s="26"/>
      <c r="P6" s="22"/>
      <c r="Q6" s="6"/>
      <c r="R6" s="7"/>
      <c r="S6" s="24"/>
    </row>
    <row r="7" spans="1:19" ht="13.8" thickBot="1" x14ac:dyDescent="0.3"/>
    <row r="8" spans="1:19" s="96" customFormat="1" ht="33.75" customHeight="1" thickBot="1" x14ac:dyDescent="0.35">
      <c r="A8" s="94" t="s">
        <v>0</v>
      </c>
      <c r="B8" s="164" t="s">
        <v>103</v>
      </c>
      <c r="C8" s="165" t="s">
        <v>99</v>
      </c>
      <c r="D8" s="75" t="s">
        <v>101</v>
      </c>
      <c r="E8" s="95" t="s">
        <v>2</v>
      </c>
    </row>
    <row r="9" spans="1:19" ht="18.899999999999999" customHeight="1" x14ac:dyDescent="0.25">
      <c r="A9" s="263">
        <v>1</v>
      </c>
      <c r="B9" s="162" t="s">
        <v>54</v>
      </c>
      <c r="C9" s="162" t="str">
        <f>IFERROR(VLOOKUP($B9,Nachschlagen!$B$2:$C$71,2, FALSE),"-")</f>
        <v>B 1.1.1</v>
      </c>
      <c r="D9" s="103">
        <f>SUMIF('FP Träger'!$B$10:$B$109,C9,'FP Träger'!$G$10:$G$109)</f>
        <v>0</v>
      </c>
      <c r="E9" s="152"/>
    </row>
    <row r="10" spans="1:19" ht="18.899999999999999" customHeight="1" x14ac:dyDescent="0.25">
      <c r="A10" s="261">
        <v>2</v>
      </c>
      <c r="B10" s="262" t="s">
        <v>52</v>
      </c>
      <c r="C10" s="162" t="str">
        <f>IFERROR(VLOOKUP($B10,Nachschlagen!$B$2:$C$71,2, FALSE),"-")</f>
        <v>B 1.1.2</v>
      </c>
      <c r="D10" s="103">
        <f>SUMIF('FP Träger'!$B$10:$B$109,C10,'FP Träger'!$G$10:$G$109)</f>
        <v>0</v>
      </c>
      <c r="E10" s="153"/>
    </row>
    <row r="11" spans="1:19" ht="18.899999999999999" customHeight="1" x14ac:dyDescent="0.25">
      <c r="A11" s="263">
        <v>3</v>
      </c>
      <c r="B11" s="262" t="s">
        <v>269</v>
      </c>
      <c r="C11" s="162" t="str">
        <f>IFERROR(VLOOKUP($B11,Nachschlagen!$B$2:$C$71,2, FALSE),"-")</f>
        <v>B 1.1.3</v>
      </c>
      <c r="D11" s="103">
        <f>SUMIF('FP Träger'!$B$10:$B$109,C11,'FP Träger'!$G$10:$G$109)</f>
        <v>0</v>
      </c>
      <c r="E11" s="153"/>
    </row>
    <row r="12" spans="1:19" ht="18.899999999999999" customHeight="1" x14ac:dyDescent="0.25">
      <c r="A12" s="261">
        <v>4</v>
      </c>
      <c r="B12" s="262" t="s">
        <v>49</v>
      </c>
      <c r="C12" s="162" t="str">
        <f>IFERROR(VLOOKUP($B12,Nachschlagen!$B$2:$C$71,2, FALSE),"-")</f>
        <v>B 1.1.4</v>
      </c>
      <c r="D12" s="103">
        <f>SUMIF('FP Träger'!$B$10:$B$109,C12,'FP Träger'!$G$10:$G$109)</f>
        <v>0</v>
      </c>
      <c r="E12" s="153"/>
    </row>
    <row r="13" spans="1:19" ht="19.2" customHeight="1" x14ac:dyDescent="0.25">
      <c r="A13" s="263">
        <v>5</v>
      </c>
      <c r="B13" s="262" t="s">
        <v>240</v>
      </c>
      <c r="C13" s="162" t="str">
        <f>IFERROR(VLOOKUP($B13,Nachschlagen!$B$2:$C$71,2, FALSE),"-")</f>
        <v>B 1.1.5</v>
      </c>
      <c r="D13" s="103">
        <f>SUMIF('FP Träger'!$B$10:$B$109,C13,'FP Träger'!$G$10:$G$109)</f>
        <v>0</v>
      </c>
      <c r="E13" s="153"/>
    </row>
    <row r="14" spans="1:19" ht="18.899999999999999" customHeight="1" x14ac:dyDescent="0.25">
      <c r="A14" s="261">
        <v>6</v>
      </c>
      <c r="B14" s="262" t="s">
        <v>241</v>
      </c>
      <c r="C14" s="162" t="str">
        <f>IFERROR(VLOOKUP($B14,Nachschlagen!$B$2:$C$71,2, FALSE),"-")</f>
        <v>B 1.1.6</v>
      </c>
      <c r="D14" s="103">
        <f>SUMIF('FP Träger'!$B$10:$B$109,C14,'FP Träger'!$G$10:$G$109)</f>
        <v>0</v>
      </c>
      <c r="E14" s="153"/>
    </row>
    <row r="15" spans="1:19" ht="18.899999999999999" customHeight="1" x14ac:dyDescent="0.25">
      <c r="A15" s="263">
        <v>7</v>
      </c>
      <c r="B15" s="262" t="s">
        <v>302</v>
      </c>
      <c r="C15" s="162" t="str">
        <f>IFERROR(VLOOKUP($B15,Nachschlagen!$B$2:$C$71,2, FALSE),"-")</f>
        <v>B 1.1.7</v>
      </c>
      <c r="D15" s="103">
        <f>SUMIF('FP Träger'!$B$10:$B$109,C15,'FP Träger'!$G$10:$G$109)</f>
        <v>0</v>
      </c>
      <c r="E15" s="153"/>
    </row>
    <row r="16" spans="1:19" s="92" customFormat="1" ht="19.5" customHeight="1" x14ac:dyDescent="0.3">
      <c r="A16" s="275"/>
      <c r="B16" s="276" t="s">
        <v>245</v>
      </c>
      <c r="C16" s="277" t="s">
        <v>242</v>
      </c>
      <c r="D16" s="144">
        <f>SUM(D9:D15)</f>
        <v>0</v>
      </c>
      <c r="E16" s="99"/>
    </row>
    <row r="17" spans="1:5" ht="19.5" customHeight="1" x14ac:dyDescent="0.25">
      <c r="A17" s="261">
        <v>8</v>
      </c>
      <c r="B17" s="158" t="s">
        <v>47</v>
      </c>
      <c r="C17" s="162" t="str">
        <f>IFERROR(VLOOKUP($B17,Nachschlagen!$B$2:$C$71,2, FALSE),"-")</f>
        <v>B 1.2.1</v>
      </c>
      <c r="D17" s="103">
        <f>SUMIF('FP Träger'!$B$10:$B$109,C17,'FP Träger'!$G$10:$G$109)</f>
        <v>0</v>
      </c>
      <c r="E17" s="153"/>
    </row>
    <row r="18" spans="1:5" ht="27.6" x14ac:dyDescent="0.25">
      <c r="A18" s="261">
        <v>9</v>
      </c>
      <c r="B18" s="158" t="s">
        <v>45</v>
      </c>
      <c r="C18" s="162" t="str">
        <f>IFERROR(VLOOKUP($B18,Nachschlagen!$B$2:$C$71,2, FALSE),"-")</f>
        <v>B 1.2.2</v>
      </c>
      <c r="D18" s="103">
        <f>SUMIF('FP Träger'!$B$10:$B$109,C18,'FP Träger'!$G$10:$G$109)</f>
        <v>0</v>
      </c>
      <c r="E18" s="153"/>
    </row>
    <row r="19" spans="1:5" s="279" customFormat="1" ht="19.5" customHeight="1" x14ac:dyDescent="0.3">
      <c r="A19" s="278"/>
      <c r="B19" s="276" t="s">
        <v>243</v>
      </c>
      <c r="C19" s="277" t="s">
        <v>244</v>
      </c>
      <c r="D19" s="144">
        <f>SUM(D17:D18)</f>
        <v>0</v>
      </c>
      <c r="E19" s="101"/>
    </row>
    <row r="20" spans="1:5" ht="18.899999999999999" customHeight="1" x14ac:dyDescent="0.25">
      <c r="A20" s="261">
        <v>10</v>
      </c>
      <c r="B20" s="262" t="s">
        <v>459</v>
      </c>
      <c r="C20" s="162" t="str">
        <f>IFERROR(VLOOKUP($B20,Nachschlagen!$B$2:$C$71,2, FALSE),"-")</f>
        <v>B 1.3.2.1</v>
      </c>
      <c r="D20" s="103">
        <f>SUMIF('FP Träger'!$B$10:$B$109,C20,'FP Träger'!$G$10:$G$109)</f>
        <v>0</v>
      </c>
      <c r="E20" s="153"/>
    </row>
    <row r="21" spans="1:5" ht="18.899999999999999" customHeight="1" x14ac:dyDescent="0.25">
      <c r="A21" s="261">
        <v>11</v>
      </c>
      <c r="B21" s="262" t="s">
        <v>460</v>
      </c>
      <c r="C21" s="162" t="str">
        <f>IFERROR(VLOOKUP($B21,Nachschlagen!$B$2:$C$71,2, FALSE),"-")</f>
        <v>B 1.3.2.2.3</v>
      </c>
      <c r="D21" s="103">
        <f>SUMIF('FP Träger'!$B$10:$B$109,C21,'FP Träger'!$G$10:$G$109)</f>
        <v>0</v>
      </c>
      <c r="E21" s="153"/>
    </row>
    <row r="22" spans="1:5" ht="19.2" customHeight="1" x14ac:dyDescent="0.25">
      <c r="A22" s="261">
        <v>12</v>
      </c>
      <c r="B22" s="262" t="s">
        <v>461</v>
      </c>
      <c r="C22" s="162" t="str">
        <f>IFERROR(VLOOKUP($B22,Nachschlagen!$B$2:$C$71,2, FALSE),"-")</f>
        <v>B 1.3.2.3</v>
      </c>
      <c r="D22" s="103">
        <f>SUMIF('FP Träger'!$B$10:$B$109,C22,'FP Träger'!$G$10:$G$109)</f>
        <v>0</v>
      </c>
      <c r="E22" s="153"/>
    </row>
    <row r="23" spans="1:5" ht="18.899999999999999" customHeight="1" x14ac:dyDescent="0.25">
      <c r="A23" s="261">
        <v>13</v>
      </c>
      <c r="B23" s="262" t="s">
        <v>41</v>
      </c>
      <c r="C23" s="162" t="str">
        <f>IFERROR(VLOOKUP($B23,Nachschlagen!$B$2:$C$71,2, FALSE),"-")</f>
        <v>B 1.3.2.4</v>
      </c>
      <c r="D23" s="103">
        <f>SUMIF('FP Träger'!$B$10:$B$109,C23,'FP Träger'!$G$10:$G$109)</f>
        <v>0</v>
      </c>
      <c r="E23" s="153"/>
    </row>
    <row r="24" spans="1:5" ht="18.899999999999999" customHeight="1" x14ac:dyDescent="0.25">
      <c r="A24" s="261">
        <v>14</v>
      </c>
      <c r="B24" s="262" t="s">
        <v>462</v>
      </c>
      <c r="C24" s="162" t="str">
        <f>IFERROR(VLOOKUP($B24,Nachschlagen!$B$2:$C$71,2, FALSE),"-")</f>
        <v>B 1.3.3.1</v>
      </c>
      <c r="D24" s="103">
        <f>SUMIF('FP Träger'!$B$10:$B$109,C24,'FP Träger'!$G$10:$G$109)</f>
        <v>0</v>
      </c>
      <c r="E24" s="153"/>
    </row>
    <row r="25" spans="1:5" ht="18.899999999999999" customHeight="1" x14ac:dyDescent="0.25">
      <c r="A25" s="261">
        <v>15</v>
      </c>
      <c r="B25" s="262" t="s">
        <v>193</v>
      </c>
      <c r="C25" s="162" t="str">
        <f>IFERROR(VLOOKUP($B25,Nachschlagen!$B$2:$C$71,2, FALSE),"-")</f>
        <v>B 1.3.3.2</v>
      </c>
      <c r="D25" s="103">
        <f>SUMIF('FP Träger'!$B$10:$B$109,C25,'FP Träger'!$G$10:$G$109)</f>
        <v>0</v>
      </c>
      <c r="E25" s="153"/>
    </row>
    <row r="26" spans="1:5" ht="18.899999999999999" customHeight="1" x14ac:dyDescent="0.25">
      <c r="A26" s="261">
        <v>16</v>
      </c>
      <c r="B26" s="262" t="s">
        <v>38</v>
      </c>
      <c r="C26" s="162" t="str">
        <f>IFERROR(VLOOKUP($B26,Nachschlagen!$B$2:$C$71,2, FALSE),"-")</f>
        <v>B 1.3.3.3</v>
      </c>
      <c r="D26" s="103">
        <f>SUMIF('FP Träger'!$B$10:$B$109,C26,'FP Träger'!$G$10:$G$109)</f>
        <v>0</v>
      </c>
      <c r="E26" s="153"/>
    </row>
    <row r="27" spans="1:5" s="279" customFormat="1" ht="19.5" customHeight="1" x14ac:dyDescent="0.3">
      <c r="A27" s="278"/>
      <c r="B27" s="276" t="s">
        <v>249</v>
      </c>
      <c r="C27" s="277" t="s">
        <v>248</v>
      </c>
      <c r="D27" s="144">
        <f>SUM(D20:D26)</f>
        <v>0</v>
      </c>
      <c r="E27" s="101"/>
    </row>
    <row r="28" spans="1:5" ht="19.5" customHeight="1" x14ac:dyDescent="0.25">
      <c r="A28" s="261">
        <v>17</v>
      </c>
      <c r="B28" s="262" t="s">
        <v>36</v>
      </c>
      <c r="C28" s="162" t="str">
        <f>IFERROR(VLOOKUP($B28,Nachschlagen!$B$2:$C$71,2, FALSE),"-")</f>
        <v>B 1.4.1.1</v>
      </c>
      <c r="D28" s="103">
        <f>SUMIF('FP Träger'!$B$10:$B$109,C28,'FP Träger'!$G$10:$G$109)</f>
        <v>0</v>
      </c>
      <c r="E28" s="153"/>
    </row>
    <row r="29" spans="1:5" ht="19.5" customHeight="1" x14ac:dyDescent="0.25">
      <c r="A29" s="261">
        <v>18</v>
      </c>
      <c r="B29" s="262" t="s">
        <v>34</v>
      </c>
      <c r="C29" s="162" t="str">
        <f>IFERROR(VLOOKUP($B29,Nachschlagen!$B$2:$C$71,2, FALSE),"-")</f>
        <v>B 1.4.1.2</v>
      </c>
      <c r="D29" s="103">
        <f>SUMIF('FP Träger'!$B$10:$B$109,C29,'FP Träger'!$G$10:$G$109)</f>
        <v>0</v>
      </c>
      <c r="E29" s="153"/>
    </row>
    <row r="30" spans="1:5" ht="19.5" customHeight="1" x14ac:dyDescent="0.25">
      <c r="A30" s="261">
        <v>19</v>
      </c>
      <c r="B30" s="262" t="s">
        <v>32</v>
      </c>
      <c r="C30" s="162" t="str">
        <f>IFERROR(VLOOKUP($B30,Nachschlagen!$B$2:$C$71,2, FALSE),"-")</f>
        <v>B.1.4.1.3</v>
      </c>
      <c r="D30" s="103">
        <f>SUMIF('FP Träger'!$B$10:$B$109,C30,'FP Träger'!$G$10:$G$109)</f>
        <v>0</v>
      </c>
      <c r="E30" s="153"/>
    </row>
    <row r="31" spans="1:5" ht="13.8" x14ac:dyDescent="0.25">
      <c r="A31" s="261">
        <v>20</v>
      </c>
      <c r="B31" s="262" t="s">
        <v>30</v>
      </c>
      <c r="C31" s="162" t="str">
        <f>IFERROR(VLOOKUP($B31,Nachschlagen!$B$2:$C$71,2, FALSE),"-")</f>
        <v>B 1.4.2.1</v>
      </c>
      <c r="D31" s="103">
        <f>SUMIF('FP Träger'!$B$10:$B$109,C31,'FP Träger'!$G$10:$G$109)</f>
        <v>0</v>
      </c>
      <c r="E31" s="153"/>
    </row>
    <row r="32" spans="1:5" ht="18.899999999999999" customHeight="1" x14ac:dyDescent="0.25">
      <c r="A32" s="261">
        <v>21</v>
      </c>
      <c r="B32" s="262" t="s">
        <v>28</v>
      </c>
      <c r="C32" s="162" t="str">
        <f>IFERROR(VLOOKUP($B32,Nachschlagen!$B$2:$C$71,2, FALSE),"-")</f>
        <v>B 1.4.2.2</v>
      </c>
      <c r="D32" s="103">
        <f>SUMIF('FP Träger'!$B$10:$B$109,C32,'FP Träger'!$G$10:$G$109)</f>
        <v>0</v>
      </c>
      <c r="E32" s="153"/>
    </row>
    <row r="33" spans="1:5" ht="18.899999999999999" customHeight="1" x14ac:dyDescent="0.25">
      <c r="A33" s="261">
        <v>22</v>
      </c>
      <c r="B33" s="262" t="s">
        <v>514</v>
      </c>
      <c r="C33" s="162" t="str">
        <f>IFERROR(VLOOKUP($B33,Nachschlagen!$B$2:$C$71,2, FALSE),"-")</f>
        <v>B 1.4.3.1</v>
      </c>
      <c r="D33" s="103">
        <f>SUMIF('FP Träger'!$B$10:$B$109,C33,'FP Träger'!$G$10:$G$109)</f>
        <v>0</v>
      </c>
      <c r="E33" s="153"/>
    </row>
    <row r="34" spans="1:5" ht="18.899999999999999" customHeight="1" x14ac:dyDescent="0.25">
      <c r="A34" s="261">
        <v>23</v>
      </c>
      <c r="B34" s="262" t="s">
        <v>25</v>
      </c>
      <c r="C34" s="162" t="str">
        <f>IFERROR(VLOOKUP($B34,Nachschlagen!$B$2:$C$71,2, FALSE),"-")</f>
        <v>B 1.4.3.2</v>
      </c>
      <c r="D34" s="103">
        <f>SUMIF('FP Träger'!$B$10:$B$109,C34,'FP Träger'!$G$10:$G$109)</f>
        <v>0</v>
      </c>
      <c r="E34" s="153"/>
    </row>
    <row r="35" spans="1:5" ht="18.899999999999999" customHeight="1" x14ac:dyDescent="0.25">
      <c r="A35" s="261">
        <v>24</v>
      </c>
      <c r="B35" s="262" t="s">
        <v>23</v>
      </c>
      <c r="C35" s="162" t="str">
        <f>IFERROR(VLOOKUP($B35,Nachschlagen!$B$2:$C$71,2, FALSE),"-")</f>
        <v>B 1.4.3.3</v>
      </c>
      <c r="D35" s="103">
        <f>SUMIF('FP Träger'!$B$10:$B$109,C35,'FP Träger'!$G$10:$G$109)</f>
        <v>0</v>
      </c>
      <c r="E35" s="153"/>
    </row>
    <row r="36" spans="1:5" ht="18.899999999999999" customHeight="1" x14ac:dyDescent="0.25">
      <c r="A36" s="261">
        <v>25</v>
      </c>
      <c r="B36" s="262" t="s">
        <v>21</v>
      </c>
      <c r="C36" s="162" t="str">
        <f>IFERROR(VLOOKUP($B36,Nachschlagen!$B$2:$C$71,2, FALSE),"-")</f>
        <v>B 1.4.3.4</v>
      </c>
      <c r="D36" s="103">
        <f>SUMIF('FP Träger'!$B$10:$B$109,C36,'FP Träger'!$G$10:$G$109)</f>
        <v>0</v>
      </c>
      <c r="E36" s="153"/>
    </row>
    <row r="37" spans="1:5" ht="27.6" x14ac:dyDescent="0.25">
      <c r="A37" s="261">
        <v>26</v>
      </c>
      <c r="B37" s="262" t="s">
        <v>515</v>
      </c>
      <c r="C37" s="162" t="str">
        <f>IFERROR(VLOOKUP($B37,Nachschlagen!$B$2:$C$71,2, FALSE),"-")</f>
        <v>B 1.4.3.5</v>
      </c>
      <c r="D37" s="103">
        <f>SUMIF('FP Träger'!$B$10:$B$109,C37,'FP Träger'!$G$10:$G$109)</f>
        <v>0</v>
      </c>
      <c r="E37" s="153"/>
    </row>
    <row r="38" spans="1:5" ht="18.899999999999999" customHeight="1" x14ac:dyDescent="0.25">
      <c r="A38" s="261">
        <v>27</v>
      </c>
      <c r="B38" s="262" t="s">
        <v>18</v>
      </c>
      <c r="C38" s="162" t="str">
        <f>IFERROR(VLOOKUP($B38,Nachschlagen!$B$2:$C$71,2, FALSE),"-")</f>
        <v>B 1.4.3.6</v>
      </c>
      <c r="D38" s="103">
        <f>SUMIF('FP Träger'!$B$10:$B$109,C38,'FP Träger'!$G$10:$G$109)</f>
        <v>0</v>
      </c>
      <c r="E38" s="153"/>
    </row>
    <row r="39" spans="1:5" ht="18.899999999999999" customHeight="1" x14ac:dyDescent="0.25">
      <c r="A39" s="261">
        <v>28</v>
      </c>
      <c r="B39" s="262" t="s">
        <v>16</v>
      </c>
      <c r="C39" s="162" t="str">
        <f>IFERROR(VLOOKUP($B39,Nachschlagen!$B$2:$C$71,2, FALSE),"-")</f>
        <v>B 1.4.3.7</v>
      </c>
      <c r="D39" s="103">
        <f>SUMIF('FP Träger'!$B$10:$B$109,C39,'FP Träger'!$G$10:$G$109)</f>
        <v>0</v>
      </c>
      <c r="E39" s="153"/>
    </row>
    <row r="40" spans="1:5" ht="27.6" x14ac:dyDescent="0.25">
      <c r="A40" s="261">
        <v>29</v>
      </c>
      <c r="B40" s="262" t="s">
        <v>14</v>
      </c>
      <c r="C40" s="162" t="str">
        <f>IFERROR(VLOOKUP($B40,Nachschlagen!$B$2:$C$71,2, FALSE),"-")</f>
        <v>B 1.4.3.8</v>
      </c>
      <c r="D40" s="103">
        <f>SUMIF('FP Träger'!$B$10:$B$109,C40,'FP Träger'!$G$10:$G$109)</f>
        <v>0</v>
      </c>
      <c r="E40" s="153"/>
    </row>
    <row r="41" spans="1:5" ht="18.899999999999999" customHeight="1" x14ac:dyDescent="0.25">
      <c r="A41" s="261">
        <v>30</v>
      </c>
      <c r="B41" s="262" t="s">
        <v>12</v>
      </c>
      <c r="C41" s="162" t="str">
        <f>IFERROR(VLOOKUP($B41,Nachschlagen!$B$2:$C$71,2, FALSE),"-")</f>
        <v>B 1.4.3.9</v>
      </c>
      <c r="D41" s="103">
        <f>SUMIF('FP Träger'!$B$10:$B$109,C41,'FP Träger'!$G$10:$G$109)</f>
        <v>0</v>
      </c>
      <c r="E41" s="153"/>
    </row>
    <row r="42" spans="1:5" ht="18.899999999999999" customHeight="1" x14ac:dyDescent="0.25">
      <c r="A42" s="261">
        <v>31</v>
      </c>
      <c r="B42" s="262" t="s">
        <v>10</v>
      </c>
      <c r="C42" s="162" t="str">
        <f>IFERROR(VLOOKUP($B42,Nachschlagen!$B$2:$C$71,2, FALSE),"-")</f>
        <v>B 1.4.4</v>
      </c>
      <c r="D42" s="103">
        <f>SUMIF('FP Träger'!$B$10:$B$109,C42,'FP Träger'!$G$10:$G$109)</f>
        <v>0</v>
      </c>
      <c r="E42" s="153"/>
    </row>
    <row r="43" spans="1:5" ht="18.899999999999999" customHeight="1" x14ac:dyDescent="0.25">
      <c r="A43" s="261">
        <v>32</v>
      </c>
      <c r="B43" s="262" t="s">
        <v>8</v>
      </c>
      <c r="C43" s="162" t="str">
        <f>IFERROR(VLOOKUP($B43,Nachschlagen!$B$2:$C$71,2, FALSE),"-")</f>
        <v>B 1.4.5</v>
      </c>
      <c r="D43" s="103">
        <f>SUMIF('FP Träger'!$B$10:$B$109,C43,'FP Träger'!$G$10:$G$109)</f>
        <v>0</v>
      </c>
      <c r="E43" s="153"/>
    </row>
    <row r="44" spans="1:5" ht="18.899999999999999" customHeight="1" x14ac:dyDescent="0.25">
      <c r="A44" s="261">
        <v>33</v>
      </c>
      <c r="B44" s="262" t="s">
        <v>6</v>
      </c>
      <c r="C44" s="162" t="str">
        <f>IFERROR(VLOOKUP($B44,Nachschlagen!$B$2:$C$71,2, FALSE),"-")</f>
        <v>B 1.4.7</v>
      </c>
      <c r="D44" s="103">
        <f>SUMIF('FP Träger'!$B$10:$B$109,C44,'FP Träger'!$G$10:$G$109)</f>
        <v>0</v>
      </c>
      <c r="E44" s="153"/>
    </row>
    <row r="45" spans="1:5" ht="18.899999999999999" customHeight="1" x14ac:dyDescent="0.25">
      <c r="A45" s="261">
        <v>34</v>
      </c>
      <c r="B45" s="262" t="s">
        <v>277</v>
      </c>
      <c r="C45" s="162" t="str">
        <f>IFERROR(VLOOKUP($B45,Nachschlagen!$B$2:$C$71,2, FALSE),"-")</f>
        <v>B 1.4.9.1</v>
      </c>
      <c r="D45" s="103">
        <f>SUMIF('FP Träger'!$B$10:$B$109,C45,'FP Träger'!$G$10:$G$109)</f>
        <v>0</v>
      </c>
      <c r="E45" s="153"/>
    </row>
    <row r="46" spans="1:5" ht="27.6" x14ac:dyDescent="0.25">
      <c r="A46" s="261">
        <v>35</v>
      </c>
      <c r="B46" s="262" t="s">
        <v>291</v>
      </c>
      <c r="C46" s="162" t="str">
        <f>IFERROR(VLOOKUP($B46,Nachschlagen!$B$2:$C$71,2, FALSE),"-")</f>
        <v>B 1.4.9.2</v>
      </c>
      <c r="D46" s="103">
        <f>SUMIF('FP Träger'!$B$10:$B$109,C46,'FP Träger'!$G$10:$G$109)</f>
        <v>0</v>
      </c>
      <c r="E46" s="153"/>
    </row>
    <row r="47" spans="1:5" ht="19.5" customHeight="1" x14ac:dyDescent="0.25">
      <c r="A47" s="261">
        <v>36</v>
      </c>
      <c r="B47" s="262" t="s">
        <v>292</v>
      </c>
      <c r="C47" s="162" t="str">
        <f>IFERROR(VLOOKUP($B47,Nachschlagen!$B$2:$C$71,2, FALSE),"-")</f>
        <v>B 1.4.9.3</v>
      </c>
      <c r="D47" s="103">
        <f>SUMIF('FP Träger'!$B$10:$B$109,C47,'FP Träger'!$G$10:$G$109)</f>
        <v>0</v>
      </c>
      <c r="E47" s="153"/>
    </row>
    <row r="48" spans="1:5" ht="27.6" x14ac:dyDescent="0.25">
      <c r="A48" s="261">
        <v>37</v>
      </c>
      <c r="B48" s="262" t="s">
        <v>272</v>
      </c>
      <c r="C48" s="162" t="str">
        <f>IFERROR(VLOOKUP($B48,Nachschlagen!$B$2:$C$71,2, FALSE),"-")</f>
        <v>B 1.4.9.4</v>
      </c>
      <c r="D48" s="103">
        <f>SUMIF('FP Träger'!$B$10:$B$109,C48,'FP Träger'!$G$10:$G$109)</f>
        <v>0</v>
      </c>
      <c r="E48" s="153"/>
    </row>
    <row r="49" spans="1:5" ht="18.899999999999999" customHeight="1" x14ac:dyDescent="0.25">
      <c r="A49" s="261">
        <v>38</v>
      </c>
      <c r="B49" s="262" t="s">
        <v>287</v>
      </c>
      <c r="C49" s="162" t="str">
        <f>IFERROR(VLOOKUP($B49,Nachschlagen!$B$2:$C$71,2, FALSE),"-")</f>
        <v>B 1.4.9.5</v>
      </c>
      <c r="D49" s="103">
        <f>SUMIF('FP Träger'!$B$10:$B$109,C49,'FP Träger'!$G$10:$G$109)</f>
        <v>0</v>
      </c>
      <c r="E49" s="153"/>
    </row>
    <row r="50" spans="1:5" ht="18.899999999999999" customHeight="1" x14ac:dyDescent="0.25">
      <c r="A50" s="261">
        <v>39</v>
      </c>
      <c r="B50" s="262" t="s">
        <v>303</v>
      </c>
      <c r="C50" s="162" t="str">
        <f>IFERROR(VLOOKUP($B50,Nachschlagen!$B$2:$C$71,2, FALSE),"-")</f>
        <v>B 1.4.9.6</v>
      </c>
      <c r="D50" s="103">
        <f>SUMIF('FP Träger'!$B$10:$B$109,C50,'FP Träger'!$G$10:$G$109)</f>
        <v>0</v>
      </c>
      <c r="E50" s="153"/>
    </row>
    <row r="51" spans="1:5" s="279" customFormat="1" ht="19.5" customHeight="1" x14ac:dyDescent="0.3">
      <c r="A51" s="278"/>
      <c r="B51" s="276" t="s">
        <v>247</v>
      </c>
      <c r="C51" s="277" t="s">
        <v>246</v>
      </c>
      <c r="D51" s="144">
        <f>SUM(D28:D50)</f>
        <v>0</v>
      </c>
      <c r="E51" s="101"/>
    </row>
    <row r="52" spans="1:5" s="102" customFormat="1" ht="19.5" customHeight="1" x14ac:dyDescent="0.25">
      <c r="A52" s="264">
        <v>40</v>
      </c>
      <c r="B52" s="421" t="s">
        <v>313</v>
      </c>
      <c r="C52" s="162" t="str">
        <f>IFERROR(VLOOKUP($B52,Nachschlagen!$B$2:$C$71,2, FALSE),"-")</f>
        <v>B 1.4.6</v>
      </c>
      <c r="D52" s="103">
        <f>SUMIF('FP Träger'!$B$10:$B$109,C52,'FP Träger'!$G$10:$G$109)</f>
        <v>0</v>
      </c>
      <c r="E52" s="154"/>
    </row>
    <row r="53" spans="1:5" s="102" customFormat="1" ht="19.5" customHeight="1" x14ac:dyDescent="0.25">
      <c r="A53" s="264">
        <v>41</v>
      </c>
      <c r="B53" s="421" t="s">
        <v>463</v>
      </c>
      <c r="C53" s="162" t="str">
        <f>IFERROR(VLOOKUP($B53,Nachschlagen!$B$2:$C$71,2, FALSE),"-")</f>
        <v>B 1.4.8.3</v>
      </c>
      <c r="D53" s="103">
        <f>SUMIF('FP Träger'!$B$10:$B$109,C53,'FP Träger'!$G$10:$G$109)</f>
        <v>0</v>
      </c>
      <c r="E53" s="154"/>
    </row>
    <row r="54" spans="1:5" s="279" customFormat="1" ht="19.5" customHeight="1" x14ac:dyDescent="0.3">
      <c r="A54" s="278"/>
      <c r="B54" s="276" t="s">
        <v>469</v>
      </c>
      <c r="C54" s="277" t="s">
        <v>4</v>
      </c>
      <c r="D54" s="144">
        <f>SUM(D52:D53)</f>
        <v>0</v>
      </c>
      <c r="E54" s="101"/>
    </row>
    <row r="55" spans="1:5" ht="19.2" customHeight="1" x14ac:dyDescent="0.25">
      <c r="A55" s="426">
        <v>42</v>
      </c>
      <c r="B55" s="421" t="s">
        <v>465</v>
      </c>
      <c r="C55" s="162" t="str">
        <f>IFERROR(VLOOKUP($B55,Nachschlagen!$B$2:$C$71,2, FALSE),"-")</f>
        <v>B 1.5.1</v>
      </c>
      <c r="D55" s="103">
        <f>SUMIF('FP Träger'!$B$10:$B$109,C55,'FP Träger'!$G$10:$G$109)</f>
        <v>0</v>
      </c>
      <c r="E55" s="154"/>
    </row>
    <row r="56" spans="1:5" ht="19.2" customHeight="1" x14ac:dyDescent="0.25">
      <c r="A56" s="426">
        <v>43</v>
      </c>
      <c r="B56" s="421" t="s">
        <v>467</v>
      </c>
      <c r="C56" s="162" t="str">
        <f>IFERROR(VLOOKUP($B56,Nachschlagen!$B$2:$C$71,2, FALSE),"-")</f>
        <v>B 1.5.2</v>
      </c>
      <c r="D56" s="103">
        <f>SUMIF('FP Träger'!$B$10:$B$109,C56,'FP Träger'!$G$10:$G$109)</f>
        <v>0</v>
      </c>
      <c r="E56" s="154"/>
    </row>
    <row r="57" spans="1:5" s="279" customFormat="1" ht="19.5" customHeight="1" x14ac:dyDescent="0.3">
      <c r="A57" s="278"/>
      <c r="B57" s="276" t="s">
        <v>470</v>
      </c>
      <c r="C57" s="277" t="s">
        <v>471</v>
      </c>
      <c r="D57" s="144">
        <f>SUM(D55:D56)</f>
        <v>0</v>
      </c>
      <c r="E57" s="101"/>
    </row>
    <row r="58" spans="1:5" x14ac:dyDescent="0.25"/>
    <row r="59" spans="1:5" x14ac:dyDescent="0.25"/>
  </sheetData>
  <sheetProtection algorithmName="SHA-512" hashValue="GfmOyfk9l4zTiQFRrDmePN4cP4oPCvrGYv/X9G6ZYsFo5/wH3C5rcSwXHu9OT2SsYqawBFUthvpsrQJzBktqIw==" saltValue="RGmQIGQ1Rd53drQ01xQkfA==" spinCount="100000" sheet="1" objects="1" scenarios="1" selectLockedCells="1"/>
  <mergeCells count="5">
    <mergeCell ref="C2:D2"/>
    <mergeCell ref="C3:D3"/>
    <mergeCell ref="C4:D4"/>
    <mergeCell ref="C5:D5"/>
    <mergeCell ref="C6:D6"/>
  </mergeCells>
  <dataValidations disablePrompts="1" count="1">
    <dataValidation type="list" allowBlank="1" showInputMessage="1" showErrorMessage="1" sqref="B9:B15 B17:B18 B20:B26 B28:B50 B52:B53 B55:B56">
      <formula1>Bezeichnung_Kostenart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73" fitToHeight="0" orientation="landscape" r:id="rId1"/>
  <headerFooter>
    <oddHeader>&amp;L&amp;G&amp;R&amp;G</oddHeader>
    <oddFooter>&amp;L&amp;F
&amp;A&amp;CFinanzantrag_FB_SEK_V2_1_231127&amp;RSeite &amp;P von &amp;N</oddFooter>
  </headerFooter>
  <rowBreaks count="1" manualBreakCount="1">
    <brk id="27" max="4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S40"/>
  <sheetViews>
    <sheetView showGridLines="0" zoomScaleNormal="100" zoomScalePageLayoutView="50" workbookViewId="0">
      <selection activeCell="E10" sqref="E10"/>
    </sheetView>
  </sheetViews>
  <sheetFormatPr baseColWidth="10" defaultColWidth="0" defaultRowHeight="13.2" zeroHeight="1" x14ac:dyDescent="0.25"/>
  <cols>
    <col min="1" max="1" width="7.88671875" style="88" customWidth="1"/>
    <col min="2" max="2" width="69.109375" style="89" bestFit="1" customWidth="1"/>
    <col min="3" max="3" width="18" style="90" customWidth="1"/>
    <col min="4" max="4" width="26.5546875" style="91" customWidth="1"/>
    <col min="5" max="5" width="54" style="92" customWidth="1"/>
    <col min="6" max="6" width="5.33203125" style="93" customWidth="1"/>
    <col min="7" max="19" width="0" style="93" hidden="1" customWidth="1"/>
    <col min="20" max="16384" width="11.44140625" style="93" hidden="1"/>
  </cols>
  <sheetData>
    <row r="1" spans="1:19" s="130" customFormat="1" ht="27.75" customHeight="1" x14ac:dyDescent="0.3">
      <c r="A1" s="132" t="s">
        <v>227</v>
      </c>
      <c r="B1" s="127"/>
      <c r="C1" s="128"/>
      <c r="D1" s="129"/>
    </row>
    <row r="2" spans="1:19" s="86" customFormat="1" ht="15.6" x14ac:dyDescent="0.3">
      <c r="A2" s="87"/>
      <c r="B2" s="4" t="s">
        <v>56</v>
      </c>
      <c r="C2" s="481">
        <f>'FP Träger'!D2</f>
        <v>0</v>
      </c>
      <c r="D2" s="481"/>
      <c r="E2" s="85"/>
    </row>
    <row r="3" spans="1:19" s="3" customFormat="1" ht="15" x14ac:dyDescent="0.25">
      <c r="A3" s="65"/>
      <c r="B3" s="4" t="s">
        <v>57</v>
      </c>
      <c r="C3" s="481">
        <f>'FP Träger'!D3</f>
        <v>0</v>
      </c>
      <c r="D3" s="481"/>
      <c r="E3" s="6"/>
      <c r="F3" s="6"/>
      <c r="G3" s="21"/>
      <c r="I3" s="65"/>
      <c r="J3" s="22"/>
      <c r="K3" s="6"/>
      <c r="L3" s="23"/>
      <c r="M3" s="24"/>
      <c r="N3" s="25"/>
      <c r="O3" s="26"/>
      <c r="P3" s="22"/>
      <c r="Q3" s="6"/>
      <c r="R3" s="7"/>
      <c r="S3" s="24"/>
    </row>
    <row r="4" spans="1:19" s="3" customFormat="1" ht="15" x14ac:dyDescent="0.25">
      <c r="A4" s="65"/>
      <c r="B4" s="4"/>
      <c r="C4" s="482"/>
      <c r="D4" s="482"/>
      <c r="E4" s="6"/>
      <c r="F4" s="6"/>
      <c r="G4" s="21"/>
      <c r="I4" s="65"/>
      <c r="J4" s="22"/>
      <c r="K4" s="6"/>
      <c r="L4" s="23"/>
      <c r="M4" s="24"/>
      <c r="N4" s="25"/>
      <c r="O4" s="26"/>
      <c r="P4" s="22"/>
      <c r="Q4" s="6"/>
      <c r="R4" s="7"/>
      <c r="S4" s="24"/>
    </row>
    <row r="5" spans="1:19" s="3" customFormat="1" ht="15" x14ac:dyDescent="0.25">
      <c r="A5" s="65"/>
      <c r="B5" s="4" t="s">
        <v>59</v>
      </c>
      <c r="C5" s="483" t="str">
        <f>'FP Träger'!D5</f>
        <v>00.01.1900  bis  00.01.1900</v>
      </c>
      <c r="D5" s="483"/>
      <c r="E5" s="6"/>
      <c r="F5" s="6"/>
      <c r="G5" s="21"/>
      <c r="I5" s="65"/>
      <c r="J5" s="22"/>
      <c r="K5" s="6"/>
      <c r="L5" s="23"/>
      <c r="M5" s="24"/>
      <c r="N5" s="25"/>
      <c r="O5" s="26"/>
      <c r="P5" s="22"/>
      <c r="Q5" s="6"/>
      <c r="R5" s="7"/>
      <c r="S5" s="24"/>
    </row>
    <row r="6" spans="1:19" s="3" customFormat="1" ht="15" x14ac:dyDescent="0.25">
      <c r="A6" s="65"/>
      <c r="B6" s="4"/>
      <c r="C6" s="483"/>
      <c r="D6" s="483"/>
      <c r="E6" s="6"/>
      <c r="F6" s="6"/>
      <c r="G6" s="21"/>
      <c r="I6" s="65"/>
      <c r="J6" s="22"/>
      <c r="K6" s="6"/>
      <c r="L6" s="23"/>
      <c r="M6" s="24"/>
      <c r="N6" s="25"/>
      <c r="O6" s="26"/>
      <c r="P6" s="22"/>
      <c r="Q6" s="6"/>
      <c r="R6" s="7"/>
      <c r="S6" s="24"/>
    </row>
    <row r="7" spans="1:19" s="3" customFormat="1" ht="15" x14ac:dyDescent="0.25">
      <c r="A7" s="65"/>
      <c r="B7" s="4" t="s">
        <v>73</v>
      </c>
      <c r="C7" s="484" t="str">
        <f>Deckblatt!C9</f>
        <v>bitte auswählen</v>
      </c>
      <c r="D7" s="484"/>
      <c r="E7" s="6"/>
      <c r="F7" s="6"/>
      <c r="G7" s="21"/>
      <c r="I7" s="65"/>
      <c r="J7" s="22"/>
      <c r="K7" s="6"/>
      <c r="L7" s="23"/>
      <c r="M7" s="24"/>
      <c r="N7" s="25"/>
      <c r="O7" s="26"/>
      <c r="P7" s="22"/>
      <c r="Q7" s="6"/>
      <c r="R7" s="7"/>
      <c r="S7" s="24"/>
    </row>
    <row r="8" spans="1:19" ht="13.8" thickBot="1" x14ac:dyDescent="0.3"/>
    <row r="9" spans="1:19" ht="27" thickBot="1" x14ac:dyDescent="0.3">
      <c r="A9" s="105" t="s">
        <v>0</v>
      </c>
      <c r="B9" s="156" t="s">
        <v>226</v>
      </c>
      <c r="C9" s="161" t="s">
        <v>99</v>
      </c>
      <c r="D9" s="74" t="s">
        <v>101</v>
      </c>
      <c r="E9" s="106" t="s">
        <v>2</v>
      </c>
    </row>
    <row r="10" spans="1:19" ht="21.75" customHeight="1" x14ac:dyDescent="0.25">
      <c r="A10" s="97">
        <v>1</v>
      </c>
      <c r="B10" s="157" t="s">
        <v>78</v>
      </c>
      <c r="C10" s="162" t="str">
        <f>IFERROR(VLOOKUP($B10,Nachschlagen!$B$2:$C$71,2, FALSE),"-")</f>
        <v>C 1.1.1.1</v>
      </c>
      <c r="D10" s="107">
        <f>SUMIF('FP Träger'!$B$10:$B$109,C10,'FP Träger'!$G$10:$G$109)</f>
        <v>0</v>
      </c>
      <c r="E10" s="152"/>
    </row>
    <row r="11" spans="1:19" ht="21.75" customHeight="1" x14ac:dyDescent="0.25">
      <c r="A11" s="98">
        <v>2</v>
      </c>
      <c r="B11" s="158" t="s">
        <v>79</v>
      </c>
      <c r="C11" s="162" t="str">
        <f>IFERROR(VLOOKUP($B11,Nachschlagen!$B$2:$C$71,2, FALSE),"-")</f>
        <v>C 1.1.1.2</v>
      </c>
      <c r="D11" s="107">
        <f>SUMIF('FP Träger'!$B$10:$B$109,C11,'FP Träger'!$G$10:$G$109)</f>
        <v>0</v>
      </c>
      <c r="E11" s="153"/>
    </row>
    <row r="12" spans="1:19" ht="21.75" customHeight="1" x14ac:dyDescent="0.25">
      <c r="A12" s="98">
        <v>3</v>
      </c>
      <c r="B12" s="158" t="s">
        <v>80</v>
      </c>
      <c r="C12" s="162" t="str">
        <f>IFERROR(VLOOKUP($B12,Nachschlagen!$B$2:$C$71,2, FALSE),"-")</f>
        <v>C 1.1.1.3</v>
      </c>
      <c r="D12" s="107">
        <f>SUMIF('FP Träger'!$B$10:$B$109,C12,'FP Träger'!$G$10:$G$109)</f>
        <v>0</v>
      </c>
      <c r="E12" s="153"/>
    </row>
    <row r="13" spans="1:19" ht="21.75" customHeight="1" x14ac:dyDescent="0.25">
      <c r="A13" s="98">
        <v>4</v>
      </c>
      <c r="B13" s="158" t="s">
        <v>81</v>
      </c>
      <c r="C13" s="162" t="str">
        <f>IFERROR(VLOOKUP($B13,Nachschlagen!$B$2:$C$71,2, FALSE),"-")</f>
        <v xml:space="preserve">C 1.1.2.1_31 </v>
      </c>
      <c r="D13" s="107">
        <f>SUMIF('FP Träger'!$B$10:$B$109,C13,'FP Träger'!$G$10:$G$109)</f>
        <v>0</v>
      </c>
      <c r="E13" s="153"/>
    </row>
    <row r="14" spans="1:19" ht="21.75" customHeight="1" x14ac:dyDescent="0.25">
      <c r="A14" s="98">
        <v>5</v>
      </c>
      <c r="B14" s="158" t="s">
        <v>82</v>
      </c>
      <c r="C14" s="162" t="str">
        <f>IFERROR(VLOOKUP($B14,Nachschlagen!$B$2:$C$71,2, FALSE),"-")</f>
        <v>C 1.1.2.1_68a</v>
      </c>
      <c r="D14" s="107">
        <f>SUMIF('FP Träger'!$B$10:$B$109,C14,'FP Träger'!$G$10:$G$109)</f>
        <v>0</v>
      </c>
      <c r="E14" s="153"/>
    </row>
    <row r="15" spans="1:19" ht="21.75" customHeight="1" x14ac:dyDescent="0.25">
      <c r="A15" s="98">
        <v>6</v>
      </c>
      <c r="B15" s="158" t="s">
        <v>83</v>
      </c>
      <c r="C15" s="162" t="str">
        <f>IFERROR(VLOOKUP($B15,Nachschlagen!$B$2:$C$71,2, FALSE),"-")</f>
        <v xml:space="preserve">C 1.1.2.1_21 </v>
      </c>
      <c r="D15" s="107">
        <f>SUMIF('FP Träger'!$B$10:$B$109,C15,'FP Träger'!$G$10:$G$109)</f>
        <v>0</v>
      </c>
      <c r="E15" s="153"/>
    </row>
    <row r="16" spans="1:19" ht="21.75" customHeight="1" x14ac:dyDescent="0.25">
      <c r="A16" s="98">
        <v>7</v>
      </c>
      <c r="B16" s="158" t="s">
        <v>84</v>
      </c>
      <c r="C16" s="162" t="str">
        <f>IFERROR(VLOOKUP($B16,Nachschlagen!$B$2:$C$71,2, FALSE),"-")</f>
        <v>C 1.1.2.1_51</v>
      </c>
      <c r="D16" s="107">
        <f>SUMIF('FP Träger'!$B$10:$B$109,C16,'FP Träger'!$G$10:$G$109)</f>
        <v>0</v>
      </c>
      <c r="E16" s="153"/>
    </row>
    <row r="17" spans="1:5" ht="21.75" customHeight="1" x14ac:dyDescent="0.25">
      <c r="A17" s="98">
        <v>8</v>
      </c>
      <c r="B17" s="158" t="s">
        <v>85</v>
      </c>
      <c r="C17" s="162" t="str">
        <f>IFERROR(VLOOKUP($B17,Nachschlagen!$B$2:$C$71,2, FALSE),"-")</f>
        <v>C 1.1.2.1_24</v>
      </c>
      <c r="D17" s="107">
        <f>SUMIF('FP Träger'!$B$10:$B$109,C17,'FP Träger'!$G$10:$G$109)</f>
        <v>0</v>
      </c>
      <c r="E17" s="153"/>
    </row>
    <row r="18" spans="1:5" ht="21.75" customHeight="1" x14ac:dyDescent="0.25">
      <c r="A18" s="98">
        <v>9</v>
      </c>
      <c r="B18" s="158" t="s">
        <v>86</v>
      </c>
      <c r="C18" s="162" t="str">
        <f>IFERROR(VLOOKUP($B18,Nachschlagen!$B$2:$C$71,2, FALSE),"-")</f>
        <v>C 1.1.2.1_41</v>
      </c>
      <c r="D18" s="107">
        <f>SUMIF('FP Träger'!$B$10:$B$109,C18,'FP Träger'!$G$10:$G$109)</f>
        <v>0</v>
      </c>
      <c r="E18" s="153"/>
    </row>
    <row r="19" spans="1:5" ht="21.75" customHeight="1" x14ac:dyDescent="0.25">
      <c r="A19" s="98">
        <v>10</v>
      </c>
      <c r="B19" s="158" t="s">
        <v>87</v>
      </c>
      <c r="C19" s="162" t="str">
        <f>IFERROR(VLOOKUP($B19,Nachschlagen!$B$2:$C$71,2, FALSE),"-")</f>
        <v>C 1.1.2.1_11</v>
      </c>
      <c r="D19" s="107">
        <f>SUMIF('FP Träger'!$B$10:$B$109,C19,'FP Träger'!$G$10:$G$109)</f>
        <v>0</v>
      </c>
      <c r="E19" s="153"/>
    </row>
    <row r="20" spans="1:5" ht="21.75" customHeight="1" x14ac:dyDescent="0.25">
      <c r="A20" s="98">
        <v>11</v>
      </c>
      <c r="B20" s="158" t="s">
        <v>88</v>
      </c>
      <c r="C20" s="162" t="str">
        <f>IFERROR(VLOOKUP($B20,Nachschlagen!$B$2:$C$71,2, FALSE),"-")</f>
        <v>C 1.1.2.1_22</v>
      </c>
      <c r="D20" s="107">
        <f>SUMIF('FP Träger'!$B$10:$B$109,C20,'FP Träger'!$G$10:$G$109)</f>
        <v>0</v>
      </c>
      <c r="E20" s="153"/>
    </row>
    <row r="21" spans="1:5" ht="21.75" customHeight="1" x14ac:dyDescent="0.25">
      <c r="A21" s="98">
        <v>12</v>
      </c>
      <c r="B21" s="158" t="s">
        <v>89</v>
      </c>
      <c r="C21" s="162" t="str">
        <f>IFERROR(VLOOKUP($B21,Nachschlagen!$B$2:$C$71,2, FALSE),"-")</f>
        <v>C 1.1.2.1_ 68b</v>
      </c>
      <c r="D21" s="107">
        <f>SUMIF('FP Träger'!$B$10:$B$109,C21,'FP Träger'!$G$10:$G$109)</f>
        <v>0</v>
      </c>
      <c r="E21" s="153"/>
    </row>
    <row r="22" spans="1:5" ht="21.75" customHeight="1" x14ac:dyDescent="0.25">
      <c r="A22" s="98">
        <v>13</v>
      </c>
      <c r="B22" s="158" t="s">
        <v>90</v>
      </c>
      <c r="C22" s="162" t="str">
        <f>IFERROR(VLOOKUP($B22,Nachschlagen!$B$2:$C$71,2, FALSE),"-")</f>
        <v>C 1.1.2.1_71</v>
      </c>
      <c r="D22" s="107">
        <f>SUMIF('FP Träger'!$B$10:$B$109,C22,'FP Träger'!$G$10:$G$109)</f>
        <v>0</v>
      </c>
      <c r="E22" s="153"/>
    </row>
    <row r="23" spans="1:5" ht="21.75" customHeight="1" x14ac:dyDescent="0.25">
      <c r="A23" s="98">
        <v>14</v>
      </c>
      <c r="B23" s="158" t="s">
        <v>91</v>
      </c>
      <c r="C23" s="162" t="str">
        <f>IFERROR(VLOOKUP($B23,Nachschlagen!$B$2:$C$71,2, FALSE),"-")</f>
        <v>C 1.1.2.2.1</v>
      </c>
      <c r="D23" s="107">
        <f>SUMIF('FP Träger'!$B$10:$B$109,C23,'FP Träger'!$G$10:$G$109)</f>
        <v>0</v>
      </c>
      <c r="E23" s="153"/>
    </row>
    <row r="24" spans="1:5" ht="21.75" customHeight="1" x14ac:dyDescent="0.25">
      <c r="A24" s="98">
        <v>15</v>
      </c>
      <c r="B24" s="158" t="s">
        <v>92</v>
      </c>
      <c r="C24" s="162" t="str">
        <f>IFERROR(VLOOKUP($B24,Nachschlagen!$B$2:$C$71,2, FALSE),"-")</f>
        <v>C 1.1.2.2_41</v>
      </c>
      <c r="D24" s="107">
        <f>SUMIF('FP Träger'!$B$10:$B$109,C24,'FP Träger'!$G$10:$G$109)</f>
        <v>0</v>
      </c>
      <c r="E24" s="153"/>
    </row>
    <row r="25" spans="1:5" ht="21.75" customHeight="1" x14ac:dyDescent="0.25">
      <c r="A25" s="98">
        <v>16</v>
      </c>
      <c r="B25" s="158" t="s">
        <v>93</v>
      </c>
      <c r="C25" s="162" t="str">
        <f>IFERROR(VLOOKUP($B25,Nachschlagen!$B$2:$C$71,2, FALSE),"-")</f>
        <v>C 1.1.2.3</v>
      </c>
      <c r="D25" s="107">
        <f>SUMIF('FP Träger'!$B$10:$B$109,C25,'FP Träger'!$G$10:$G$109)</f>
        <v>0</v>
      </c>
      <c r="E25" s="153"/>
    </row>
    <row r="26" spans="1:5" ht="21.75" customHeight="1" x14ac:dyDescent="0.25">
      <c r="A26" s="98">
        <v>17</v>
      </c>
      <c r="B26" s="158" t="s">
        <v>94</v>
      </c>
      <c r="C26" s="162" t="str">
        <f>IFERROR(VLOOKUP($B26,Nachschlagen!$B$2:$C$71,2, FALSE),"-")</f>
        <v>C 1.1.4.1</v>
      </c>
      <c r="D26" s="107">
        <f>SUMIF('FP Träger'!$B$10:$B$109,C26,'FP Träger'!$G$10:$G$109)</f>
        <v>0</v>
      </c>
      <c r="E26" s="153"/>
    </row>
    <row r="27" spans="1:5" ht="21.75" customHeight="1" x14ac:dyDescent="0.25">
      <c r="A27" s="98">
        <v>18</v>
      </c>
      <c r="B27" s="158" t="s">
        <v>95</v>
      </c>
      <c r="C27" s="162" t="str">
        <f>IFERROR(VLOOKUP($B27,Nachschlagen!$B$2:$C$71,2, FALSE),"-")</f>
        <v>C 1.1.4.2</v>
      </c>
      <c r="D27" s="107">
        <f>SUMIF('FP Träger'!$B$10:$B$109,C27,'FP Träger'!$G$10:$G$109)</f>
        <v>0</v>
      </c>
      <c r="E27" s="153"/>
    </row>
    <row r="28" spans="1:5" ht="21.75" customHeight="1" x14ac:dyDescent="0.25">
      <c r="A28" s="98">
        <v>19</v>
      </c>
      <c r="B28" s="158" t="s">
        <v>96</v>
      </c>
      <c r="C28" s="162" t="str">
        <f>IFERROR(VLOOKUP($B28,Nachschlagen!$B$2:$C$71,2, FALSE),"-")</f>
        <v>C 1.1.4.3</v>
      </c>
      <c r="D28" s="107">
        <f>SUMIF('FP Träger'!$B$10:$B$109,C28,'FP Träger'!$G$10:$G$109)</f>
        <v>0</v>
      </c>
      <c r="E28" s="153"/>
    </row>
    <row r="29" spans="1:5" ht="21.75" customHeight="1" x14ac:dyDescent="0.25">
      <c r="A29" s="98">
        <v>20</v>
      </c>
      <c r="B29" s="158" t="s">
        <v>97</v>
      </c>
      <c r="C29" s="162" t="str">
        <f>IFERROR(VLOOKUP($B29,Nachschlagen!$B$2:$C$71,2, FALSE),"-")</f>
        <v>C 1.1.4.4</v>
      </c>
      <c r="D29" s="107">
        <f>SUMIF('FP Träger'!$B$10:$B$109,C29,'FP Träger'!$G$10:$G$109)</f>
        <v>0</v>
      </c>
      <c r="E29" s="153"/>
    </row>
    <row r="30" spans="1:5" ht="21.75" customHeight="1" x14ac:dyDescent="0.25">
      <c r="A30" s="98">
        <v>21</v>
      </c>
      <c r="B30" s="158" t="s">
        <v>98</v>
      </c>
      <c r="C30" s="162" t="str">
        <f>IFERROR(VLOOKUP($B30,Nachschlagen!$B$2:$C$71,2, FALSE),"-")</f>
        <v>C 1.1.5</v>
      </c>
      <c r="D30" s="107">
        <f>SUMIF('FP Träger'!$B$10:$B$109,C30,'FP Träger'!$G$10:$G$109)</f>
        <v>0</v>
      </c>
      <c r="E30" s="153"/>
    </row>
    <row r="31" spans="1:5" ht="21.75" customHeight="1" x14ac:dyDescent="0.25">
      <c r="A31" s="100"/>
      <c r="B31" s="159" t="s">
        <v>70</v>
      </c>
      <c r="C31" s="163"/>
      <c r="D31" s="143">
        <f>SUM(D10:D30)</f>
        <v>0</v>
      </c>
      <c r="E31" s="104"/>
    </row>
    <row r="32" spans="1:5" ht="21.75" customHeight="1" x14ac:dyDescent="0.25">
      <c r="A32" s="98">
        <v>22</v>
      </c>
      <c r="B32" s="158" t="s">
        <v>123</v>
      </c>
      <c r="C32" s="162" t="str">
        <f>IFERROR(VLOOKUP($B32,Nachschlagen!$B$2:$C$71,2, FALSE),"-")</f>
        <v>C 1.2.1.1</v>
      </c>
      <c r="D32" s="107">
        <f>SUMIF('FP Träger'!$B$10:$B$109,C32,'FP Träger'!$G$10:$G$109)</f>
        <v>0</v>
      </c>
      <c r="E32" s="153"/>
    </row>
    <row r="33" spans="1:5" ht="21.75" customHeight="1" x14ac:dyDescent="0.25">
      <c r="A33" s="98">
        <v>23</v>
      </c>
      <c r="B33" s="158" t="s">
        <v>124</v>
      </c>
      <c r="C33" s="162" t="str">
        <f>IFERROR(VLOOKUP($B33,Nachschlagen!$B$2:$C$71,2, FALSE),"-")</f>
        <v>C 1.2.1.2</v>
      </c>
      <c r="D33" s="107">
        <f>SUMIF('FP Träger'!$B$10:$B$109,C33,'FP Träger'!$G$10:$G$109)</f>
        <v>0</v>
      </c>
      <c r="E33" s="153"/>
    </row>
    <row r="34" spans="1:5" ht="21.75" customHeight="1" x14ac:dyDescent="0.25">
      <c r="A34" s="98">
        <v>24</v>
      </c>
      <c r="B34" s="158" t="s">
        <v>125</v>
      </c>
      <c r="C34" s="162" t="str">
        <f>IFERROR(VLOOKUP($B34,Nachschlagen!$B$2:$C$71,2, FALSE),"-")</f>
        <v>C 1.2.1.3</v>
      </c>
      <c r="D34" s="107">
        <f>SUMIF('FP Träger'!$B$10:$B$109,C34,'FP Träger'!$G$10:$G$109)</f>
        <v>0</v>
      </c>
      <c r="E34" s="153"/>
    </row>
    <row r="35" spans="1:5" ht="21.75" customHeight="1" x14ac:dyDescent="0.25">
      <c r="A35" s="98">
        <v>25</v>
      </c>
      <c r="B35" s="158" t="s">
        <v>127</v>
      </c>
      <c r="C35" s="162" t="str">
        <f>IFERROR(VLOOKUP($B35,Nachschlagen!$B$2:$C$71,2, FALSE),"-")</f>
        <v>C 1.2.2_11</v>
      </c>
      <c r="D35" s="107">
        <f>SUMIF('FP Träger'!$B$10:$B$109,C35,'FP Träger'!$G$10:$G$109)</f>
        <v>0</v>
      </c>
      <c r="E35" s="153"/>
    </row>
    <row r="36" spans="1:5" ht="21.75" customHeight="1" x14ac:dyDescent="0.25">
      <c r="A36" s="98">
        <v>26</v>
      </c>
      <c r="B36" s="158" t="s">
        <v>126</v>
      </c>
      <c r="C36" s="162" t="str">
        <f>IFERROR(VLOOKUP($B36,Nachschlagen!$B$2:$C$71,2, FALSE),"-")</f>
        <v>C 1.2.2_41</v>
      </c>
      <c r="D36" s="107">
        <f>SUMIF('FP Träger'!$B$10:$B$109,C36,'FP Träger'!$G$10:$G$109)</f>
        <v>0</v>
      </c>
      <c r="E36" s="153"/>
    </row>
    <row r="37" spans="1:5" ht="21.75" customHeight="1" x14ac:dyDescent="0.25">
      <c r="A37" s="98">
        <v>27</v>
      </c>
      <c r="B37" s="158" t="s">
        <v>128</v>
      </c>
      <c r="C37" s="162" t="str">
        <f>IFERROR(VLOOKUP($B37,Nachschlagen!$B$2:$C$71,2, FALSE),"-")</f>
        <v>C 1.2.3.1</v>
      </c>
      <c r="D37" s="107">
        <f>SUMIF('FP Träger'!$B$10:$B$109,C37,'FP Träger'!$G$10:$G$109)</f>
        <v>0</v>
      </c>
      <c r="E37" s="153"/>
    </row>
    <row r="38" spans="1:5" ht="21.75" customHeight="1" x14ac:dyDescent="0.25">
      <c r="A38" s="98">
        <v>28</v>
      </c>
      <c r="B38" s="158" t="s">
        <v>129</v>
      </c>
      <c r="C38" s="162" t="str">
        <f>IFERROR(VLOOKUP($B38,Nachschlagen!$B$2:$C$72,2, FALSE),"-")</f>
        <v>C 1.2.4</v>
      </c>
      <c r="D38" s="107">
        <f>SUMIF('FP Träger'!$B$10:$B$109,C38,'FP Träger'!$G$10:$G$109)</f>
        <v>0</v>
      </c>
      <c r="E38" s="153"/>
    </row>
    <row r="39" spans="1:5" s="102" customFormat="1" ht="21.75" customHeight="1" x14ac:dyDescent="0.25">
      <c r="A39" s="100"/>
      <c r="B39" s="160" t="s">
        <v>71</v>
      </c>
      <c r="C39" s="163"/>
      <c r="D39" s="143">
        <f>SUM(D32:D38)</f>
        <v>0</v>
      </c>
      <c r="E39" s="104"/>
    </row>
    <row r="40" spans="1:5" x14ac:dyDescent="0.25"/>
  </sheetData>
  <sheetProtection algorithmName="SHA-512" hashValue="LQLD60I+oio2GLD+zRnEjg5mqerOQheUf64nDuqdBrvpdi1oja4f9wX0V73sBDqVi+qgB3hovdE5ZEjEBpEuYA==" saltValue="b9AXz+0clVuXy2VWLeMO5w==" spinCount="100000" sheet="1" objects="1" scenarios="1" selectLockedCells="1"/>
  <mergeCells count="6">
    <mergeCell ref="C7:D7"/>
    <mergeCell ref="C5:D5"/>
    <mergeCell ref="C2:D2"/>
    <mergeCell ref="C3:D3"/>
    <mergeCell ref="C4:D4"/>
    <mergeCell ref="C6:D6"/>
  </mergeCells>
  <dataValidations count="1">
    <dataValidation type="list" allowBlank="1" showInputMessage="1" showErrorMessage="1" sqref="B10:B30 B32:B38">
      <formula1>Bezeichnung_Kostenart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74" fitToHeight="0" orientation="landscape" r:id="rId1"/>
  <headerFooter>
    <oddHeader>&amp;L&amp;G&amp;R&amp;G</oddHeader>
    <oddFooter>&amp;L&amp;F
&amp;A&amp;CFinanzantrag_FB_SEK_V2_1_231127&amp;RSeite &amp;P von &amp;N</oddFooter>
  </headerFooter>
  <rowBreaks count="1" manualBreakCount="1">
    <brk id="30" max="4" man="1"/>
  </rowBreaks>
  <colBreaks count="1" manualBreakCount="1">
    <brk id="7" max="1048575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72"/>
  <sheetViews>
    <sheetView showGridLines="0" zoomScaleNormal="100" zoomScalePageLayoutView="70" workbookViewId="0">
      <selection activeCell="B12" sqref="B12:E12"/>
    </sheetView>
  </sheetViews>
  <sheetFormatPr baseColWidth="10" defaultColWidth="0" defaultRowHeight="13.2" zeroHeight="1" x14ac:dyDescent="0.25"/>
  <cols>
    <col min="1" max="1" width="41.5546875" style="112" customWidth="1"/>
    <col min="2" max="2" width="44.88671875" style="115" customWidth="1"/>
    <col min="3" max="3" width="38.88671875" style="135" customWidth="1"/>
    <col min="4" max="4" width="6.109375" style="112" customWidth="1"/>
    <col min="5" max="7" width="0" style="112" hidden="1" customWidth="1"/>
    <col min="8" max="16384" width="11.44140625" style="112" hidden="1"/>
  </cols>
  <sheetData>
    <row r="1" spans="1:3" s="86" customFormat="1" ht="17.399999999999999" x14ac:dyDescent="0.3">
      <c r="A1" s="142" t="s">
        <v>154</v>
      </c>
      <c r="B1" s="2"/>
      <c r="C1" s="133"/>
    </row>
    <row r="2" spans="1:3" s="86" customFormat="1" ht="15.6" x14ac:dyDescent="0.3">
      <c r="B2" s="2"/>
      <c r="C2" s="133"/>
    </row>
    <row r="3" spans="1:3" s="30" customFormat="1" ht="15.6" x14ac:dyDescent="0.3">
      <c r="A3" s="172" t="s">
        <v>56</v>
      </c>
      <c r="B3" s="136">
        <f>'FP Träger'!D2</f>
        <v>0</v>
      </c>
      <c r="C3" s="81"/>
    </row>
    <row r="4" spans="1:3" s="30" customFormat="1" ht="15.6" x14ac:dyDescent="0.3">
      <c r="A4" s="172" t="s">
        <v>57</v>
      </c>
      <c r="B4" s="136">
        <f>'FP Träger'!D3</f>
        <v>0</v>
      </c>
      <c r="C4" s="137"/>
    </row>
    <row r="5" spans="1:3" s="30" customFormat="1" ht="15.6" x14ac:dyDescent="0.3">
      <c r="A5" s="172"/>
      <c r="B5" s="138"/>
      <c r="C5" s="139"/>
    </row>
    <row r="6" spans="1:3" s="30" customFormat="1" ht="15.6" x14ac:dyDescent="0.3">
      <c r="A6" s="172" t="s">
        <v>59</v>
      </c>
      <c r="B6" s="140" t="str">
        <f>'FP Träger'!D5</f>
        <v>00.01.1900  bis  00.01.1900</v>
      </c>
      <c r="C6" s="141"/>
    </row>
    <row r="7" spans="1:3" s="30" customFormat="1" ht="15.6" x14ac:dyDescent="0.3">
      <c r="A7" s="172"/>
      <c r="B7" s="140"/>
      <c r="C7" s="141"/>
    </row>
    <row r="8" spans="1:3" s="30" customFormat="1" ht="15.6" x14ac:dyDescent="0.3">
      <c r="A8" s="172" t="s">
        <v>73</v>
      </c>
      <c r="B8" s="405" t="str">
        <f>Deckblatt!C9</f>
        <v>bitte auswählen</v>
      </c>
    </row>
    <row r="9" spans="1:3" s="207" customFormat="1" ht="15.6" x14ac:dyDescent="0.3">
      <c r="A9" s="209"/>
      <c r="B9" s="137"/>
      <c r="C9" s="208"/>
    </row>
    <row r="10" spans="1:3" s="86" customFormat="1" ht="27" customHeight="1" thickBot="1" x14ac:dyDescent="0.35">
      <c r="A10" s="85" t="s">
        <v>61</v>
      </c>
      <c r="B10" s="108"/>
      <c r="C10" s="133"/>
    </row>
    <row r="11" spans="1:3" s="86" customFormat="1" ht="24.9" customHeight="1" x14ac:dyDescent="0.3">
      <c r="A11" s="236" t="s">
        <v>1</v>
      </c>
      <c r="B11" s="237" t="s">
        <v>101</v>
      </c>
      <c r="C11" s="133"/>
    </row>
    <row r="12" spans="1:3" s="109" customFormat="1" ht="24.9" customHeight="1" x14ac:dyDescent="0.25">
      <c r="A12" s="238" t="s">
        <v>262</v>
      </c>
      <c r="B12" s="240">
        <f>'Gesamt-Ausgaben'!D16</f>
        <v>0</v>
      </c>
      <c r="C12" s="134"/>
    </row>
    <row r="13" spans="1:3" s="109" customFormat="1" ht="24.9" customHeight="1" x14ac:dyDescent="0.25">
      <c r="A13" s="238" t="s">
        <v>261</v>
      </c>
      <c r="B13" s="240">
        <f>'Gesamt-Ausgaben'!D19</f>
        <v>0</v>
      </c>
      <c r="C13" s="134"/>
    </row>
    <row r="14" spans="1:3" s="86" customFormat="1" ht="24.9" customHeight="1" x14ac:dyDescent="0.3">
      <c r="A14" s="238" t="s">
        <v>263</v>
      </c>
      <c r="B14" s="240">
        <f>'Gesamt-Ausgaben'!D27</f>
        <v>0</v>
      </c>
      <c r="C14" s="133"/>
    </row>
    <row r="15" spans="1:3" s="86" customFormat="1" ht="24.9" customHeight="1" x14ac:dyDescent="0.3">
      <c r="A15" s="238" t="s">
        <v>264</v>
      </c>
      <c r="B15" s="240">
        <f>'Gesamt-Ausgaben'!D51</f>
        <v>0</v>
      </c>
      <c r="C15" s="133"/>
    </row>
    <row r="16" spans="1:3" s="86" customFormat="1" ht="24.9" customHeight="1" x14ac:dyDescent="0.3">
      <c r="A16" s="239" t="s">
        <v>314</v>
      </c>
      <c r="B16" s="240">
        <f>'Gesamt-Ausgaben'!D52</f>
        <v>0</v>
      </c>
      <c r="C16" s="133"/>
    </row>
    <row r="17" spans="1:3" s="86" customFormat="1" ht="24.9" customHeight="1" x14ac:dyDescent="0.3">
      <c r="A17" s="239" t="s">
        <v>506</v>
      </c>
      <c r="B17" s="240">
        <f>'Gesamt-Ausgaben'!D53</f>
        <v>0</v>
      </c>
      <c r="C17" s="133"/>
    </row>
    <row r="18" spans="1:3" s="109" customFormat="1" ht="24.9" customHeight="1" thickBot="1" x14ac:dyDescent="0.3">
      <c r="A18" s="241" t="s">
        <v>3</v>
      </c>
      <c r="B18" s="257">
        <f>SUM(B12:B17)</f>
        <v>0</v>
      </c>
      <c r="C18" s="134"/>
    </row>
    <row r="19" spans="1:3" s="109" customFormat="1" ht="14.25" customHeight="1" x14ac:dyDescent="0.25">
      <c r="A19" s="110"/>
      <c r="B19" s="66"/>
      <c r="C19" s="134"/>
    </row>
    <row r="20" spans="1:3" s="109" customFormat="1" ht="27.75" customHeight="1" thickBot="1" x14ac:dyDescent="0.3">
      <c r="A20" s="85" t="s">
        <v>251</v>
      </c>
      <c r="B20" s="66"/>
      <c r="C20" s="134"/>
    </row>
    <row r="21" spans="1:3" s="109" customFormat="1" ht="24.9" customHeight="1" x14ac:dyDescent="0.25">
      <c r="A21" s="236" t="s">
        <v>226</v>
      </c>
      <c r="B21" s="237" t="s">
        <v>101</v>
      </c>
      <c r="C21" s="134"/>
    </row>
    <row r="22" spans="1:3" s="86" customFormat="1" ht="24.9" customHeight="1" x14ac:dyDescent="0.3">
      <c r="A22" s="238" t="s">
        <v>259</v>
      </c>
      <c r="B22" s="240">
        <f>'Gesamt-Refinanz'!D31</f>
        <v>0</v>
      </c>
      <c r="C22" s="133"/>
    </row>
    <row r="23" spans="1:3" s="86" customFormat="1" ht="24.9" customHeight="1" x14ac:dyDescent="0.3">
      <c r="A23" s="238" t="s">
        <v>260</v>
      </c>
      <c r="B23" s="240">
        <f>'Gesamt-Refinanz'!D39</f>
        <v>0</v>
      </c>
      <c r="C23" s="133"/>
    </row>
    <row r="24" spans="1:3" s="86" customFormat="1" ht="24.9" customHeight="1" thickBot="1" x14ac:dyDescent="0.35">
      <c r="A24" s="242" t="s">
        <v>3</v>
      </c>
      <c r="B24" s="243">
        <f>SUM(B22:B23)</f>
        <v>0</v>
      </c>
      <c r="C24" s="133"/>
    </row>
    <row r="25" spans="1:3" s="86" customFormat="1" ht="22.5" customHeight="1" x14ac:dyDescent="0.3">
      <c r="A25" s="116"/>
      <c r="B25" s="117"/>
      <c r="C25" s="133"/>
    </row>
    <row r="26" spans="1:3" s="86" customFormat="1" ht="23.25" customHeight="1" thickBot="1" x14ac:dyDescent="0.35">
      <c r="A26" s="120" t="s">
        <v>265</v>
      </c>
      <c r="B26" s="117"/>
      <c r="C26" s="133"/>
    </row>
    <row r="27" spans="1:3" s="86" customFormat="1" ht="24.9" customHeight="1" thickBot="1" x14ac:dyDescent="0.35">
      <c r="A27" s="215" t="s">
        <v>252</v>
      </c>
      <c r="B27" s="223">
        <f>'Gesamt-Ausgaben'!D13</f>
        <v>0</v>
      </c>
      <c r="C27" s="214">
        <v>1</v>
      </c>
    </row>
    <row r="28" spans="1:3" s="86" customFormat="1" ht="24.9" customHeight="1" x14ac:dyDescent="0.3">
      <c r="A28" s="216" t="s">
        <v>253</v>
      </c>
      <c r="B28" s="224">
        <f>IFERROR(ROUND(C28*B27,2),0)</f>
        <v>0</v>
      </c>
      <c r="C28" s="212">
        <f>VLOOKUP("B 1.1.6",B11_Pauschalen,2,FALSE)</f>
        <v>0.20799999999999999</v>
      </c>
    </row>
    <row r="29" spans="1:3" s="109" customFormat="1" ht="24.9" customHeight="1" x14ac:dyDescent="0.25">
      <c r="A29" s="217" t="s">
        <v>254</v>
      </c>
      <c r="B29" s="225">
        <f>'Gesamt-Ausgaben'!D14</f>
        <v>0</v>
      </c>
      <c r="C29" s="211">
        <f>IFERROR(ROUND(B29/B27,4),0)</f>
        <v>0</v>
      </c>
    </row>
    <row r="30" spans="1:3" s="109" customFormat="1" ht="24.9" customHeight="1" thickBot="1" x14ac:dyDescent="0.3">
      <c r="A30" s="244" t="s">
        <v>141</v>
      </c>
      <c r="B30" s="245">
        <f>B29-B28</f>
        <v>0</v>
      </c>
      <c r="C30" s="246">
        <f>IF(B27=0,0,C29-C28)</f>
        <v>0</v>
      </c>
    </row>
    <row r="31" spans="1:3" s="109" customFormat="1" ht="24.9" customHeight="1" x14ac:dyDescent="0.25">
      <c r="A31" s="218" t="s">
        <v>270</v>
      </c>
      <c r="B31" s="226">
        <f>IFERROR(ROUND(C31*B27,2),0)</f>
        <v>0</v>
      </c>
      <c r="C31" s="210">
        <f>VLOOKUP("B 1.1.7",B11_Pauschalen,2,FALSE)</f>
        <v>6.4500000000000002E-2</v>
      </c>
    </row>
    <row r="32" spans="1:3" s="86" customFormat="1" ht="24.9" customHeight="1" x14ac:dyDescent="0.3">
      <c r="A32" s="217" t="s">
        <v>255</v>
      </c>
      <c r="B32" s="227">
        <f>'Gesamt-Ausgaben'!D15</f>
        <v>0</v>
      </c>
      <c r="C32" s="213">
        <f>IFERROR(ROUND(B32/B27,4),0)</f>
        <v>0</v>
      </c>
    </row>
    <row r="33" spans="1:7" s="109" customFormat="1" ht="24.9" customHeight="1" thickBot="1" x14ac:dyDescent="0.3">
      <c r="A33" s="244" t="s">
        <v>141</v>
      </c>
      <c r="B33" s="245">
        <f>B32-B31</f>
        <v>0</v>
      </c>
      <c r="C33" s="255">
        <f>IF(B27=0,0,C32-C31)</f>
        <v>0</v>
      </c>
      <c r="G33" s="256"/>
    </row>
    <row r="34" spans="1:7" s="86" customFormat="1" ht="15" customHeight="1" x14ac:dyDescent="0.3"/>
    <row r="35" spans="1:7" s="86" customFormat="1" ht="24.9" customHeight="1" thickBot="1" x14ac:dyDescent="0.35">
      <c r="A35" s="120" t="s">
        <v>266</v>
      </c>
      <c r="B35" s="228"/>
      <c r="C35" s="229"/>
    </row>
    <row r="36" spans="1:7" s="86" customFormat="1" ht="24.9" customHeight="1" x14ac:dyDescent="0.3">
      <c r="A36" s="219" t="s">
        <v>250</v>
      </c>
      <c r="B36" s="234">
        <f>B12</f>
        <v>0</v>
      </c>
      <c r="C36" s="235">
        <v>1</v>
      </c>
    </row>
    <row r="37" spans="1:7" s="109" customFormat="1" ht="24.9" customHeight="1" x14ac:dyDescent="0.25">
      <c r="A37" s="220" t="s">
        <v>257</v>
      </c>
      <c r="B37" s="225">
        <f>IFERROR(ROUND(C37*B36,2),0)</f>
        <v>0</v>
      </c>
      <c r="C37" s="211">
        <f>Deckblatt!$C$10</f>
        <v>0.15</v>
      </c>
    </row>
    <row r="38" spans="1:7" s="109" customFormat="1" ht="24.9" customHeight="1" x14ac:dyDescent="0.25">
      <c r="A38" s="220" t="s">
        <v>258</v>
      </c>
      <c r="B38" s="225">
        <f>'Gesamt-Ausgaben'!D52</f>
        <v>0</v>
      </c>
      <c r="C38" s="211">
        <f>IFERROR(ROUND(B16/B12,4),0)</f>
        <v>0</v>
      </c>
    </row>
    <row r="39" spans="1:7" s="86" customFormat="1" ht="24.9" customHeight="1" thickBot="1" x14ac:dyDescent="0.35">
      <c r="A39" s="247" t="s">
        <v>141</v>
      </c>
      <c r="B39" s="248">
        <f>B38-B37</f>
        <v>0</v>
      </c>
      <c r="C39" s="246">
        <f>IFERROR(C38-C37,0)</f>
        <v>-0.15</v>
      </c>
    </row>
    <row r="40" spans="1:7" s="86" customFormat="1" ht="16.5" customHeight="1" x14ac:dyDescent="0.3"/>
    <row r="41" spans="1:7" s="86" customFormat="1" ht="24.9" customHeight="1" thickBot="1" x14ac:dyDescent="0.35">
      <c r="A41" s="120" t="s">
        <v>295</v>
      </c>
      <c r="B41" s="228"/>
      <c r="C41" s="229"/>
    </row>
    <row r="42" spans="1:7" s="86" customFormat="1" ht="24.9" customHeight="1" x14ac:dyDescent="0.3">
      <c r="A42" s="219" t="s">
        <v>278</v>
      </c>
      <c r="B42" s="234">
        <f>'Gesamt-Ausgaben'!D46</f>
        <v>0</v>
      </c>
      <c r="C42" s="235">
        <v>1</v>
      </c>
    </row>
    <row r="43" spans="1:7" s="86" customFormat="1" ht="24.9" customHeight="1" x14ac:dyDescent="0.3">
      <c r="A43" s="220" t="s">
        <v>279</v>
      </c>
      <c r="B43" s="225">
        <f>IFERROR(ROUND(C43*B42,2),0)</f>
        <v>0</v>
      </c>
      <c r="C43" s="211">
        <f>'Drop Down'!H5</f>
        <v>0.42</v>
      </c>
    </row>
    <row r="44" spans="1:7" s="86" customFormat="1" ht="24.9" customHeight="1" x14ac:dyDescent="0.3">
      <c r="A44" s="220" t="s">
        <v>280</v>
      </c>
      <c r="B44" s="225">
        <f>'Gesamt-Ausgaben'!D47</f>
        <v>0</v>
      </c>
      <c r="C44" s="211">
        <f>IFERROR(ROUND(B44/B42,4),0)</f>
        <v>0</v>
      </c>
    </row>
    <row r="45" spans="1:7" s="86" customFormat="1" ht="24.9" customHeight="1" thickBot="1" x14ac:dyDescent="0.35">
      <c r="A45" s="247" t="s">
        <v>141</v>
      </c>
      <c r="B45" s="248">
        <f>B44-B43</f>
        <v>0</v>
      </c>
      <c r="C45" s="246">
        <f>IF(B42=0,0,C44-C43)</f>
        <v>0</v>
      </c>
    </row>
    <row r="46" spans="1:7" ht="15.6" x14ac:dyDescent="0.3">
      <c r="A46" s="86"/>
      <c r="B46" s="86"/>
      <c r="C46" s="86"/>
    </row>
    <row r="47" spans="1:7" s="86" customFormat="1" ht="23.25" customHeight="1" thickBot="1" x14ac:dyDescent="0.35">
      <c r="A47" s="120" t="s">
        <v>297</v>
      </c>
      <c r="B47" s="117"/>
      <c r="C47" s="133"/>
    </row>
    <row r="48" spans="1:7" s="86" customFormat="1" ht="24.9" customHeight="1" thickBot="1" x14ac:dyDescent="0.35">
      <c r="A48" s="215" t="s">
        <v>298</v>
      </c>
      <c r="B48" s="223">
        <f>'Gesamt-Ausgaben'!D48</f>
        <v>0</v>
      </c>
      <c r="C48" s="214">
        <v>1</v>
      </c>
    </row>
    <row r="49" spans="1:7" s="86" customFormat="1" ht="24.9" customHeight="1" x14ac:dyDescent="0.3">
      <c r="A49" s="216" t="s">
        <v>374</v>
      </c>
      <c r="B49" s="224">
        <f>IFERROR(ROUND(C49*B48,2),0)</f>
        <v>0</v>
      </c>
      <c r="C49" s="212">
        <f>VLOOKUP("B 1.4.9.5",B11_Pauschalen,2,FALSE)</f>
        <v>0.19</v>
      </c>
    </row>
    <row r="50" spans="1:7" s="109" customFormat="1" ht="24.9" customHeight="1" x14ac:dyDescent="0.25">
      <c r="A50" s="216" t="s">
        <v>299</v>
      </c>
      <c r="B50" s="225">
        <f>'Gesamt-Ausgaben'!D49</f>
        <v>0</v>
      </c>
      <c r="C50" s="211">
        <f>IFERROR(ROUND(B50/B48,4),0)</f>
        <v>0</v>
      </c>
    </row>
    <row r="51" spans="1:7" s="109" customFormat="1" ht="24.9" customHeight="1" thickBot="1" x14ac:dyDescent="0.3">
      <c r="A51" s="244" t="s">
        <v>141</v>
      </c>
      <c r="B51" s="245">
        <f>B50-B49</f>
        <v>0</v>
      </c>
      <c r="C51" s="246">
        <f>IF(B48=0,0,C50-C49)</f>
        <v>0</v>
      </c>
    </row>
    <row r="52" spans="1:7" s="109" customFormat="1" ht="24.9" customHeight="1" x14ac:dyDescent="0.25">
      <c r="A52" s="218" t="s">
        <v>301</v>
      </c>
      <c r="B52" s="226">
        <f>IFERROR(ROUND(C52*B48,2),0)</f>
        <v>0</v>
      </c>
      <c r="C52" s="210">
        <f>VLOOKUP("B 1.4.9.6",B11_Pauschalen,2,FALSE)</f>
        <v>6.4500000000000002E-2</v>
      </c>
    </row>
    <row r="53" spans="1:7" s="86" customFormat="1" ht="24.9" customHeight="1" x14ac:dyDescent="0.3">
      <c r="A53" s="217" t="s">
        <v>300</v>
      </c>
      <c r="B53" s="227">
        <f>'Gesamt-Ausgaben'!D50</f>
        <v>0</v>
      </c>
      <c r="C53" s="213">
        <f>IFERROR(ROUND(B53/B48,4),0)</f>
        <v>0</v>
      </c>
    </row>
    <row r="54" spans="1:7" s="109" customFormat="1" ht="24.9" customHeight="1" thickBot="1" x14ac:dyDescent="0.3">
      <c r="A54" s="244" t="s">
        <v>141</v>
      </c>
      <c r="B54" s="245">
        <f>B53-B52</f>
        <v>0</v>
      </c>
      <c r="C54" s="255">
        <f>IF(B48=0,0,C53-C52)</f>
        <v>0</v>
      </c>
      <c r="G54" s="256"/>
    </row>
    <row r="55" spans="1:7" ht="24.9" customHeight="1" x14ac:dyDescent="0.3">
      <c r="A55" s="86"/>
      <c r="B55" s="86"/>
      <c r="C55" s="86"/>
    </row>
    <row r="56" spans="1:7" ht="24.9" customHeight="1" thickBot="1" x14ac:dyDescent="0.35">
      <c r="A56" s="86" t="s">
        <v>296</v>
      </c>
      <c r="B56" s="86"/>
      <c r="C56" s="86"/>
    </row>
    <row r="57" spans="1:7" ht="24.9" customHeight="1" x14ac:dyDescent="0.25">
      <c r="A57" s="230" t="s">
        <v>62</v>
      </c>
      <c r="B57" s="231">
        <f>B14</f>
        <v>0</v>
      </c>
      <c r="C57" s="134"/>
    </row>
    <row r="58" spans="1:7" ht="24.9" customHeight="1" x14ac:dyDescent="0.25">
      <c r="A58" s="232" t="s">
        <v>319</v>
      </c>
      <c r="B58" s="233">
        <f>B23</f>
        <v>0</v>
      </c>
      <c r="C58" s="134"/>
    </row>
    <row r="59" spans="1:7" ht="24.9" customHeight="1" thickBot="1" x14ac:dyDescent="0.3">
      <c r="A59" s="249" t="s">
        <v>141</v>
      </c>
      <c r="B59" s="250">
        <f>B57-B58</f>
        <v>0</v>
      </c>
      <c r="C59" s="134"/>
    </row>
    <row r="60" spans="1:7" ht="15" x14ac:dyDescent="0.25">
      <c r="A60" s="118"/>
      <c r="B60" s="119"/>
      <c r="C60" s="134"/>
    </row>
    <row r="61" spans="1:7" ht="24.9" customHeight="1" thickBot="1" x14ac:dyDescent="0.35">
      <c r="A61" s="85" t="s">
        <v>104</v>
      </c>
      <c r="B61" s="66"/>
      <c r="C61" s="133"/>
    </row>
    <row r="62" spans="1:7" ht="24.9" customHeight="1" x14ac:dyDescent="0.25">
      <c r="A62" s="251"/>
      <c r="B62" s="237" t="s">
        <v>101</v>
      </c>
      <c r="C62" s="134"/>
    </row>
    <row r="63" spans="1:7" ht="24.9" customHeight="1" x14ac:dyDescent="0.3">
      <c r="A63" s="238" t="s">
        <v>3</v>
      </c>
      <c r="B63" s="240">
        <f>B18-B24</f>
        <v>0</v>
      </c>
      <c r="C63" s="133"/>
    </row>
    <row r="64" spans="1:7" ht="24.9" customHeight="1" thickBot="1" x14ac:dyDescent="0.3">
      <c r="A64" s="252" t="s">
        <v>256</v>
      </c>
      <c r="B64" s="253" t="str">
        <f>IFERROR(B63/B18,"-")</f>
        <v>-</v>
      </c>
      <c r="C64" s="222"/>
    </row>
    <row r="65" spans="1:3" ht="113.25" customHeight="1" x14ac:dyDescent="0.25">
      <c r="A65" s="111"/>
      <c r="B65" s="66"/>
      <c r="C65" s="134"/>
    </row>
    <row r="66" spans="1:3" ht="15.6" x14ac:dyDescent="0.3">
      <c r="A66" s="155"/>
      <c r="B66" s="35"/>
      <c r="C66" s="221"/>
    </row>
    <row r="67" spans="1:3" ht="13.8" x14ac:dyDescent="0.25">
      <c r="A67" s="111" t="s">
        <v>106</v>
      </c>
      <c r="B67" s="485" t="s">
        <v>105</v>
      </c>
      <c r="C67" s="485"/>
    </row>
    <row r="68" spans="1:3" ht="13.8" x14ac:dyDescent="0.25">
      <c r="A68" s="111"/>
      <c r="B68" s="66"/>
    </row>
    <row r="69" spans="1:3" hidden="1" x14ac:dyDescent="0.25">
      <c r="A69" s="113"/>
      <c r="B69" s="114"/>
    </row>
    <row r="70" spans="1:3" hidden="1" x14ac:dyDescent="0.25">
      <c r="A70" s="113"/>
      <c r="B70" s="114"/>
    </row>
    <row r="71" spans="1:3" hidden="1" x14ac:dyDescent="0.25">
      <c r="A71" s="113"/>
      <c r="B71" s="114"/>
    </row>
    <row r="72" spans="1:3" hidden="1" x14ac:dyDescent="0.25">
      <c r="A72" s="113"/>
      <c r="B72" s="114"/>
    </row>
  </sheetData>
  <sheetProtection algorithmName="SHA-512" hashValue="g4dZTIeyvRawA2/rjTk8TMqM9yo5mxzERjD51M1fsgisX9pH0ussdWtnINQ+J34YWqAZ+iDiOc2v+831dfzx9Q==" saltValue="9f+ZCAEGSAzrsikWN8T/zg==" spinCount="100000" sheet="1" objects="1" scenarios="1" selectLockedCells="1"/>
  <mergeCells count="1">
    <mergeCell ref="B67:C67"/>
  </mergeCells>
  <conditionalFormatting sqref="B63">
    <cfRule type="cellIs" dxfId="15" priority="16" operator="lessThan">
      <formula>0</formula>
    </cfRule>
  </conditionalFormatting>
  <conditionalFormatting sqref="B30:C30">
    <cfRule type="cellIs" dxfId="14" priority="12" operator="notEqual">
      <formula>0</formula>
    </cfRule>
    <cfRule type="cellIs" dxfId="13" priority="15" operator="equal">
      <formula>0</formula>
    </cfRule>
  </conditionalFormatting>
  <conditionalFormatting sqref="B33:C33">
    <cfRule type="cellIs" dxfId="12" priority="11" operator="greaterThan">
      <formula>0</formula>
    </cfRule>
    <cfRule type="cellIs" dxfId="11" priority="14" operator="lessThanOrEqual">
      <formula>0</formula>
    </cfRule>
  </conditionalFormatting>
  <conditionalFormatting sqref="B39:C39">
    <cfRule type="cellIs" dxfId="10" priority="10" operator="notEqual">
      <formula>0</formula>
    </cfRule>
    <cfRule type="cellIs" dxfId="9" priority="13" operator="equal">
      <formula>0</formula>
    </cfRule>
  </conditionalFormatting>
  <conditionalFormatting sqref="B64">
    <cfRule type="cellIs" dxfId="8" priority="9" operator="lessThan">
      <formula>0</formula>
    </cfRule>
  </conditionalFormatting>
  <conditionalFormatting sqref="B45:C45">
    <cfRule type="cellIs" dxfId="7" priority="7" operator="notEqual">
      <formula>0</formula>
    </cfRule>
    <cfRule type="cellIs" dxfId="6" priority="8" operator="equal">
      <formula>0</formula>
    </cfRule>
  </conditionalFormatting>
  <conditionalFormatting sqref="B59">
    <cfRule type="cellIs" dxfId="5" priority="5" operator="notEqual">
      <formula>0</formula>
    </cfRule>
    <cfRule type="cellIs" dxfId="4" priority="6" operator="equal">
      <formula>0</formula>
    </cfRule>
  </conditionalFormatting>
  <conditionalFormatting sqref="B51:C51">
    <cfRule type="cellIs" dxfId="3" priority="2" operator="notEqual">
      <formula>0</formula>
    </cfRule>
    <cfRule type="cellIs" dxfId="2" priority="4" operator="equal">
      <formula>0</formula>
    </cfRule>
  </conditionalFormatting>
  <conditionalFormatting sqref="B54:C54">
    <cfRule type="cellIs" dxfId="1" priority="1" operator="greaterThan">
      <formula>0</formula>
    </cfRule>
    <cfRule type="cellIs" dxfId="0" priority="3" operator="lessThanOrEqual">
      <formula>0</formula>
    </cfRule>
  </conditionalFormatting>
  <printOptions horizontalCentered="1"/>
  <pageMargins left="0.70866141732283472" right="0.70866141732283472" top="0.78740157480314965" bottom="0.78740157480314965" header="0.31496062992125984" footer="0.31496062992125984"/>
  <pageSetup paperSize="9" scale="63" fitToHeight="0" orientation="portrait" r:id="rId1"/>
  <headerFooter>
    <oddHeader>&amp;L&amp;G&amp;R&amp;G</oddHeader>
    <oddFooter>&amp;L&amp;F
&amp;A&amp;CFinanzantrag_FB_SEK_V2_1_231127&amp;RSeite &amp;P von &amp;N</oddFooter>
  </headerFooter>
  <rowBreaks count="1" manualBreakCount="1">
    <brk id="45" max="4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72"/>
  <sheetViews>
    <sheetView zoomScaleNormal="100" zoomScalePageLayoutView="80" workbookViewId="0">
      <selection activeCell="C2" sqref="C2"/>
    </sheetView>
  </sheetViews>
  <sheetFormatPr baseColWidth="10" defaultColWidth="11.44140625" defaultRowHeight="13.2" x14ac:dyDescent="0.25"/>
  <cols>
    <col min="1" max="1" width="3" style="1" bestFit="1" customWidth="1"/>
    <col min="2" max="2" width="62.109375" style="1" bestFit="1" customWidth="1"/>
    <col min="3" max="3" width="16.109375" style="1" customWidth="1"/>
    <col min="4" max="16384" width="11.44140625" style="1"/>
  </cols>
  <sheetData>
    <row r="1" spans="1:6" x14ac:dyDescent="0.25">
      <c r="A1" s="177" t="s">
        <v>55</v>
      </c>
      <c r="B1" s="177" t="s">
        <v>60</v>
      </c>
      <c r="C1" s="180" t="s">
        <v>99</v>
      </c>
      <c r="D1" s="82"/>
      <c r="E1" s="83" t="s">
        <v>142</v>
      </c>
      <c r="F1" s="82"/>
    </row>
    <row r="2" spans="1:6" ht="13.8" x14ac:dyDescent="0.25">
      <c r="A2" s="178">
        <v>1</v>
      </c>
      <c r="B2" s="274" t="s">
        <v>54</v>
      </c>
      <c r="C2" s="181" t="s">
        <v>53</v>
      </c>
      <c r="D2" s="82"/>
      <c r="E2" s="84" t="s">
        <v>143</v>
      </c>
      <c r="F2" s="82"/>
    </row>
    <row r="3" spans="1:6" ht="13.8" x14ac:dyDescent="0.25">
      <c r="A3" s="178">
        <v>2</v>
      </c>
      <c r="B3" s="179" t="s">
        <v>52</v>
      </c>
      <c r="C3" s="181" t="s">
        <v>51</v>
      </c>
      <c r="D3" s="82"/>
      <c r="E3" s="84" t="s">
        <v>144</v>
      </c>
      <c r="F3" s="82"/>
    </row>
    <row r="4" spans="1:6" ht="13.8" x14ac:dyDescent="0.25">
      <c r="A4" s="178">
        <v>3</v>
      </c>
      <c r="B4" s="274" t="s">
        <v>269</v>
      </c>
      <c r="C4" s="181" t="s">
        <v>50</v>
      </c>
      <c r="D4" s="82"/>
      <c r="E4" s="84" t="s">
        <v>145</v>
      </c>
      <c r="F4" s="82"/>
    </row>
    <row r="5" spans="1:6" ht="13.8" x14ac:dyDescent="0.25">
      <c r="A5" s="178">
        <v>4</v>
      </c>
      <c r="B5" s="179" t="s">
        <v>49</v>
      </c>
      <c r="C5" s="181" t="s">
        <v>48</v>
      </c>
      <c r="D5" s="82"/>
      <c r="E5" s="84" t="s">
        <v>146</v>
      </c>
      <c r="F5" s="82"/>
    </row>
    <row r="6" spans="1:6" ht="13.8" x14ac:dyDescent="0.25">
      <c r="A6" s="178">
        <v>5</v>
      </c>
      <c r="B6" s="407" t="s">
        <v>240</v>
      </c>
      <c r="C6" s="190" t="s">
        <v>228</v>
      </c>
      <c r="D6" s="82"/>
      <c r="E6" s="84" t="s">
        <v>147</v>
      </c>
      <c r="F6" s="82"/>
    </row>
    <row r="7" spans="1:6" ht="13.8" x14ac:dyDescent="0.25">
      <c r="A7" s="178">
        <v>6</v>
      </c>
      <c r="B7" s="408" t="s">
        <v>241</v>
      </c>
      <c r="C7" s="409" t="s">
        <v>229</v>
      </c>
      <c r="D7" s="82"/>
      <c r="E7" s="84" t="s">
        <v>148</v>
      </c>
      <c r="F7" s="82"/>
    </row>
    <row r="8" spans="1:6" ht="13.8" x14ac:dyDescent="0.25">
      <c r="A8" s="178">
        <v>7</v>
      </c>
      <c r="B8" s="408" t="s">
        <v>302</v>
      </c>
      <c r="C8" s="409" t="s">
        <v>238</v>
      </c>
      <c r="D8" s="82"/>
      <c r="E8" s="84" t="s">
        <v>149</v>
      </c>
      <c r="F8" s="82"/>
    </row>
    <row r="9" spans="1:6" ht="13.8" x14ac:dyDescent="0.25">
      <c r="A9" s="178">
        <v>8</v>
      </c>
      <c r="B9" s="179" t="s">
        <v>47</v>
      </c>
      <c r="C9" s="181" t="s">
        <v>46</v>
      </c>
      <c r="D9" s="82"/>
      <c r="E9" s="84" t="s">
        <v>150</v>
      </c>
      <c r="F9" s="82"/>
    </row>
    <row r="10" spans="1:6" ht="13.8" x14ac:dyDescent="0.25">
      <c r="A10" s="178">
        <v>9</v>
      </c>
      <c r="B10" s="179" t="s">
        <v>45</v>
      </c>
      <c r="C10" s="181" t="s">
        <v>44</v>
      </c>
      <c r="D10" s="82"/>
      <c r="E10" s="84" t="s">
        <v>151</v>
      </c>
      <c r="F10" s="82"/>
    </row>
    <row r="11" spans="1:6" ht="13.8" x14ac:dyDescent="0.25">
      <c r="A11" s="178">
        <v>10</v>
      </c>
      <c r="B11" s="194" t="s">
        <v>459</v>
      </c>
      <c r="C11" s="182" t="s">
        <v>43</v>
      </c>
      <c r="D11" s="82"/>
      <c r="E11" s="84" t="s">
        <v>152</v>
      </c>
      <c r="F11" s="82"/>
    </row>
    <row r="12" spans="1:6" ht="13.8" x14ac:dyDescent="0.25">
      <c r="A12" s="178">
        <v>11</v>
      </c>
      <c r="B12" s="259" t="s">
        <v>460</v>
      </c>
      <c r="C12" s="410" t="s">
        <v>225</v>
      </c>
      <c r="D12" s="82"/>
      <c r="E12" s="84" t="s">
        <v>327</v>
      </c>
      <c r="F12" s="82"/>
    </row>
    <row r="13" spans="1:6" ht="13.8" x14ac:dyDescent="0.25">
      <c r="A13" s="178">
        <v>12</v>
      </c>
      <c r="B13" s="411" t="s">
        <v>461</v>
      </c>
      <c r="C13" s="412" t="s">
        <v>42</v>
      </c>
      <c r="D13" s="82"/>
      <c r="E13" s="84" t="s">
        <v>328</v>
      </c>
      <c r="F13" s="82"/>
    </row>
    <row r="14" spans="1:6" ht="13.8" x14ac:dyDescent="0.25">
      <c r="A14" s="178">
        <v>13</v>
      </c>
      <c r="B14" s="194" t="s">
        <v>41</v>
      </c>
      <c r="C14" s="182" t="s">
        <v>40</v>
      </c>
      <c r="E14" s="84" t="s">
        <v>329</v>
      </c>
    </row>
    <row r="15" spans="1:6" ht="13.8" x14ac:dyDescent="0.25">
      <c r="A15" s="178">
        <v>14</v>
      </c>
      <c r="B15" s="194" t="s">
        <v>462</v>
      </c>
      <c r="C15" s="182" t="s">
        <v>39</v>
      </c>
      <c r="E15" s="84" t="s">
        <v>330</v>
      </c>
    </row>
    <row r="16" spans="1:6" ht="13.8" x14ac:dyDescent="0.25">
      <c r="A16" s="178">
        <v>15</v>
      </c>
      <c r="B16" s="411" t="s">
        <v>193</v>
      </c>
      <c r="C16" s="412" t="s">
        <v>194</v>
      </c>
      <c r="E16" s="84" t="s">
        <v>331</v>
      </c>
    </row>
    <row r="17" spans="1:5" ht="13.8" x14ac:dyDescent="0.25">
      <c r="A17" s="178">
        <v>16</v>
      </c>
      <c r="B17" s="194" t="s">
        <v>38</v>
      </c>
      <c r="C17" s="182" t="s">
        <v>37</v>
      </c>
      <c r="E17" s="84" t="s">
        <v>332</v>
      </c>
    </row>
    <row r="18" spans="1:5" ht="13.8" x14ac:dyDescent="0.25">
      <c r="A18" s="178">
        <v>17</v>
      </c>
      <c r="B18" s="179" t="s">
        <v>36</v>
      </c>
      <c r="C18" s="183" t="s">
        <v>35</v>
      </c>
      <c r="E18" s="84" t="s">
        <v>333</v>
      </c>
    </row>
    <row r="19" spans="1:5" ht="13.8" x14ac:dyDescent="0.25">
      <c r="A19" s="178">
        <v>18</v>
      </c>
      <c r="B19" s="179" t="s">
        <v>34</v>
      </c>
      <c r="C19" s="183" t="s">
        <v>33</v>
      </c>
      <c r="E19" s="84" t="s">
        <v>334</v>
      </c>
    </row>
    <row r="20" spans="1:5" ht="13.8" x14ac:dyDescent="0.25">
      <c r="A20" s="178">
        <v>19</v>
      </c>
      <c r="B20" s="179" t="s">
        <v>32</v>
      </c>
      <c r="C20" s="183" t="s">
        <v>31</v>
      </c>
      <c r="E20" s="84" t="s">
        <v>335</v>
      </c>
    </row>
    <row r="21" spans="1:5" ht="13.8" x14ac:dyDescent="0.25">
      <c r="A21" s="178">
        <v>20</v>
      </c>
      <c r="B21" s="179" t="s">
        <v>30</v>
      </c>
      <c r="C21" s="183" t="s">
        <v>29</v>
      </c>
      <c r="E21" s="84" t="s">
        <v>336</v>
      </c>
    </row>
    <row r="22" spans="1:5" ht="13.8" x14ac:dyDescent="0.25">
      <c r="A22" s="178">
        <v>21</v>
      </c>
      <c r="B22" s="179" t="s">
        <v>28</v>
      </c>
      <c r="C22" s="183" t="s">
        <v>27</v>
      </c>
      <c r="E22" s="84" t="s">
        <v>337</v>
      </c>
    </row>
    <row r="23" spans="1:5" ht="13.8" x14ac:dyDescent="0.25">
      <c r="A23" s="178">
        <v>22</v>
      </c>
      <c r="B23" s="431" t="s">
        <v>514</v>
      </c>
      <c r="C23" s="432" t="s">
        <v>26</v>
      </c>
      <c r="E23" s="84" t="s">
        <v>472</v>
      </c>
    </row>
    <row r="24" spans="1:5" ht="13.8" x14ac:dyDescent="0.25">
      <c r="A24" s="178">
        <v>23</v>
      </c>
      <c r="B24" s="179" t="s">
        <v>25</v>
      </c>
      <c r="C24" s="183" t="s">
        <v>24</v>
      </c>
      <c r="E24" s="84" t="s">
        <v>473</v>
      </c>
    </row>
    <row r="25" spans="1:5" ht="13.8" x14ac:dyDescent="0.25">
      <c r="A25" s="178">
        <v>24</v>
      </c>
      <c r="B25" s="179" t="s">
        <v>23</v>
      </c>
      <c r="C25" s="183" t="s">
        <v>22</v>
      </c>
      <c r="E25" s="84" t="s">
        <v>474</v>
      </c>
    </row>
    <row r="26" spans="1:5" ht="13.8" x14ac:dyDescent="0.25">
      <c r="A26" s="178">
        <v>25</v>
      </c>
      <c r="B26" s="179" t="s">
        <v>21</v>
      </c>
      <c r="C26" s="183" t="s">
        <v>20</v>
      </c>
      <c r="E26" s="84" t="s">
        <v>475</v>
      </c>
    </row>
    <row r="27" spans="1:5" ht="13.8" x14ac:dyDescent="0.25">
      <c r="A27" s="178">
        <v>26</v>
      </c>
      <c r="B27" s="431" t="s">
        <v>515</v>
      </c>
      <c r="C27" s="432" t="s">
        <v>19</v>
      </c>
      <c r="E27" s="84" t="s">
        <v>476</v>
      </c>
    </row>
    <row r="28" spans="1:5" ht="13.8" x14ac:dyDescent="0.25">
      <c r="A28" s="178">
        <v>27</v>
      </c>
      <c r="B28" s="179" t="s">
        <v>18</v>
      </c>
      <c r="C28" s="183" t="s">
        <v>17</v>
      </c>
      <c r="E28" s="84" t="s">
        <v>477</v>
      </c>
    </row>
    <row r="29" spans="1:5" ht="13.8" x14ac:dyDescent="0.25">
      <c r="A29" s="178">
        <v>28</v>
      </c>
      <c r="B29" s="179" t="s">
        <v>16</v>
      </c>
      <c r="C29" s="183" t="s">
        <v>15</v>
      </c>
      <c r="E29" s="84" t="s">
        <v>478</v>
      </c>
    </row>
    <row r="30" spans="1:5" ht="13.8" x14ac:dyDescent="0.25">
      <c r="A30" s="178">
        <v>29</v>
      </c>
      <c r="B30" s="179" t="s">
        <v>14</v>
      </c>
      <c r="C30" s="183" t="s">
        <v>13</v>
      </c>
      <c r="E30" s="84" t="s">
        <v>479</v>
      </c>
    </row>
    <row r="31" spans="1:5" ht="13.8" x14ac:dyDescent="0.25">
      <c r="A31" s="178">
        <v>30</v>
      </c>
      <c r="B31" s="179" t="s">
        <v>12</v>
      </c>
      <c r="C31" s="183" t="s">
        <v>11</v>
      </c>
      <c r="E31" s="84" t="s">
        <v>480</v>
      </c>
    </row>
    <row r="32" spans="1:5" ht="13.8" x14ac:dyDescent="0.25">
      <c r="A32" s="178">
        <v>31</v>
      </c>
      <c r="B32" s="179" t="s">
        <v>10</v>
      </c>
      <c r="C32" s="184" t="s">
        <v>9</v>
      </c>
      <c r="E32" s="84" t="s">
        <v>481</v>
      </c>
    </row>
    <row r="33" spans="1:5" ht="13.8" x14ac:dyDescent="0.25">
      <c r="A33" s="178">
        <v>32</v>
      </c>
      <c r="B33" s="179" t="s">
        <v>8</v>
      </c>
      <c r="C33" s="184" t="s">
        <v>7</v>
      </c>
      <c r="E33" s="84" t="s">
        <v>482</v>
      </c>
    </row>
    <row r="34" spans="1:5" ht="13.8" x14ac:dyDescent="0.25">
      <c r="A34" s="178">
        <v>33</v>
      </c>
      <c r="B34" s="274" t="s">
        <v>313</v>
      </c>
      <c r="C34" s="184" t="s">
        <v>72</v>
      </c>
      <c r="E34" s="84" t="s">
        <v>483</v>
      </c>
    </row>
    <row r="35" spans="1:5" ht="13.8" x14ac:dyDescent="0.25">
      <c r="A35" s="178">
        <v>34</v>
      </c>
      <c r="B35" s="179" t="s">
        <v>6</v>
      </c>
      <c r="C35" s="185" t="s">
        <v>5</v>
      </c>
      <c r="E35" s="84" t="s">
        <v>484</v>
      </c>
    </row>
    <row r="36" spans="1:5" ht="13.8" x14ac:dyDescent="0.25">
      <c r="A36" s="178">
        <v>35</v>
      </c>
      <c r="B36" s="259" t="s">
        <v>463</v>
      </c>
      <c r="C36" s="258" t="s">
        <v>464</v>
      </c>
      <c r="E36" s="84" t="s">
        <v>485</v>
      </c>
    </row>
    <row r="37" spans="1:5" ht="13.8" x14ac:dyDescent="0.25">
      <c r="A37" s="178">
        <v>36</v>
      </c>
      <c r="B37" s="408" t="s">
        <v>277</v>
      </c>
      <c r="C37" s="413" t="s">
        <v>274</v>
      </c>
      <c r="E37" s="84" t="s">
        <v>486</v>
      </c>
    </row>
    <row r="38" spans="1:5" ht="13.8" x14ac:dyDescent="0.25">
      <c r="A38" s="178">
        <v>37</v>
      </c>
      <c r="B38" s="414" t="s">
        <v>291</v>
      </c>
      <c r="C38" s="415" t="s">
        <v>275</v>
      </c>
      <c r="E38" s="84" t="s">
        <v>487</v>
      </c>
    </row>
    <row r="39" spans="1:5" ht="13.8" x14ac:dyDescent="0.25">
      <c r="A39" s="178">
        <v>38</v>
      </c>
      <c r="B39" s="414" t="s">
        <v>292</v>
      </c>
      <c r="C39" s="415" t="s">
        <v>276</v>
      </c>
      <c r="E39" s="84" t="s">
        <v>488</v>
      </c>
    </row>
    <row r="40" spans="1:5" ht="13.8" x14ac:dyDescent="0.25">
      <c r="A40" s="178">
        <v>39</v>
      </c>
      <c r="B40" s="416" t="s">
        <v>272</v>
      </c>
      <c r="C40" s="415" t="s">
        <v>288</v>
      </c>
      <c r="E40" s="84" t="s">
        <v>489</v>
      </c>
    </row>
    <row r="41" spans="1:5" ht="13.8" x14ac:dyDescent="0.25">
      <c r="A41" s="178">
        <v>40</v>
      </c>
      <c r="B41" s="416" t="s">
        <v>287</v>
      </c>
      <c r="C41" s="415" t="s">
        <v>289</v>
      </c>
      <c r="E41" s="84" t="s">
        <v>518</v>
      </c>
    </row>
    <row r="42" spans="1:5" ht="13.8" x14ac:dyDescent="0.25">
      <c r="A42" s="178">
        <v>41</v>
      </c>
      <c r="B42" s="416" t="s">
        <v>303</v>
      </c>
      <c r="C42" s="415" t="s">
        <v>290</v>
      </c>
      <c r="E42" s="84" t="s">
        <v>519</v>
      </c>
    </row>
    <row r="43" spans="1:5" ht="13.8" x14ac:dyDescent="0.25">
      <c r="A43" s="178">
        <v>42</v>
      </c>
      <c r="B43" s="416" t="s">
        <v>465</v>
      </c>
      <c r="C43" s="415" t="s">
        <v>466</v>
      </c>
      <c r="E43" s="84" t="s">
        <v>520</v>
      </c>
    </row>
    <row r="44" spans="1:5" ht="13.8" x14ac:dyDescent="0.25">
      <c r="A44" s="178">
        <v>43</v>
      </c>
      <c r="B44" s="416" t="s">
        <v>467</v>
      </c>
      <c r="C44" s="415" t="s">
        <v>468</v>
      </c>
      <c r="E44" s="84" t="s">
        <v>521</v>
      </c>
    </row>
    <row r="45" spans="1:5" ht="13.8" x14ac:dyDescent="0.25">
      <c r="A45" s="178">
        <v>44</v>
      </c>
      <c r="B45" s="417" t="s">
        <v>78</v>
      </c>
      <c r="C45" s="186" t="s">
        <v>63</v>
      </c>
      <c r="E45" s="84" t="s">
        <v>522</v>
      </c>
    </row>
    <row r="46" spans="1:5" ht="13.8" x14ac:dyDescent="0.25">
      <c r="A46" s="178">
        <v>45</v>
      </c>
      <c r="B46" s="418" t="s">
        <v>79</v>
      </c>
      <c r="C46" s="186" t="s">
        <v>64</v>
      </c>
      <c r="E46" s="84" t="s">
        <v>523</v>
      </c>
    </row>
    <row r="47" spans="1:5" ht="13.8" x14ac:dyDescent="0.25">
      <c r="A47" s="178">
        <v>46</v>
      </c>
      <c r="B47" s="418" t="s">
        <v>80</v>
      </c>
      <c r="C47" s="186" t="s">
        <v>65</v>
      </c>
      <c r="E47" s="84" t="s">
        <v>524</v>
      </c>
    </row>
    <row r="48" spans="1:5" ht="13.8" x14ac:dyDescent="0.25">
      <c r="A48" s="178">
        <v>47</v>
      </c>
      <c r="B48" s="418" t="s">
        <v>81</v>
      </c>
      <c r="C48" s="419" t="s">
        <v>206</v>
      </c>
      <c r="E48" s="84" t="s">
        <v>525</v>
      </c>
    </row>
    <row r="49" spans="1:5" ht="13.8" x14ac:dyDescent="0.25">
      <c r="A49" s="178">
        <v>48</v>
      </c>
      <c r="B49" s="418" t="s">
        <v>82</v>
      </c>
      <c r="C49" s="419" t="s">
        <v>207</v>
      </c>
      <c r="E49" s="84" t="s">
        <v>526</v>
      </c>
    </row>
    <row r="50" spans="1:5" ht="13.8" x14ac:dyDescent="0.25">
      <c r="A50" s="178">
        <v>49</v>
      </c>
      <c r="B50" s="418" t="s">
        <v>83</v>
      </c>
      <c r="C50" s="419" t="s">
        <v>208</v>
      </c>
      <c r="E50" s="84" t="s">
        <v>527</v>
      </c>
    </row>
    <row r="51" spans="1:5" ht="13.8" x14ac:dyDescent="0.25">
      <c r="A51" s="178">
        <v>50</v>
      </c>
      <c r="B51" s="418" t="s">
        <v>84</v>
      </c>
      <c r="C51" s="187" t="s">
        <v>209</v>
      </c>
      <c r="E51" s="84" t="s">
        <v>528</v>
      </c>
    </row>
    <row r="52" spans="1:5" ht="13.8" x14ac:dyDescent="0.25">
      <c r="A52" s="178">
        <v>51</v>
      </c>
      <c r="B52" s="418" t="s">
        <v>85</v>
      </c>
      <c r="C52" s="420" t="s">
        <v>210</v>
      </c>
      <c r="E52" s="84" t="s">
        <v>529</v>
      </c>
    </row>
    <row r="53" spans="1:5" ht="13.8" x14ac:dyDescent="0.25">
      <c r="A53" s="178">
        <v>52</v>
      </c>
      <c r="B53" s="418" t="s">
        <v>86</v>
      </c>
      <c r="C53" s="420" t="s">
        <v>211</v>
      </c>
      <c r="E53" s="352"/>
    </row>
    <row r="54" spans="1:5" ht="13.8" x14ac:dyDescent="0.25">
      <c r="A54" s="178">
        <v>53</v>
      </c>
      <c r="B54" s="418" t="s">
        <v>87</v>
      </c>
      <c r="C54" s="420" t="s">
        <v>212</v>
      </c>
      <c r="E54" s="352"/>
    </row>
    <row r="55" spans="1:5" ht="13.8" x14ac:dyDescent="0.25">
      <c r="A55" s="178">
        <v>54</v>
      </c>
      <c r="B55" s="418" t="s">
        <v>88</v>
      </c>
      <c r="C55" s="420" t="s">
        <v>213</v>
      </c>
      <c r="E55" s="352"/>
    </row>
    <row r="56" spans="1:5" ht="13.8" x14ac:dyDescent="0.25">
      <c r="A56" s="178">
        <v>55</v>
      </c>
      <c r="B56" s="418" t="s">
        <v>89</v>
      </c>
      <c r="C56" s="420" t="s">
        <v>214</v>
      </c>
      <c r="E56" s="352"/>
    </row>
    <row r="57" spans="1:5" ht="13.8" x14ac:dyDescent="0.25">
      <c r="A57" s="178">
        <v>56</v>
      </c>
      <c r="B57" s="418" t="s">
        <v>90</v>
      </c>
      <c r="C57" s="420" t="s">
        <v>215</v>
      </c>
      <c r="E57" s="352"/>
    </row>
    <row r="58" spans="1:5" ht="13.8" x14ac:dyDescent="0.25">
      <c r="A58" s="178">
        <v>57</v>
      </c>
      <c r="B58" s="427" t="s">
        <v>91</v>
      </c>
      <c r="C58" s="428" t="s">
        <v>216</v>
      </c>
      <c r="E58" s="352"/>
    </row>
    <row r="59" spans="1:5" ht="13.8" x14ac:dyDescent="0.25">
      <c r="A59" s="178">
        <v>58</v>
      </c>
      <c r="B59" s="427" t="s">
        <v>92</v>
      </c>
      <c r="C59" s="429" t="s">
        <v>512</v>
      </c>
      <c r="E59" s="352"/>
    </row>
    <row r="60" spans="1:5" ht="13.8" x14ac:dyDescent="0.25">
      <c r="A60" s="178">
        <v>59</v>
      </c>
      <c r="B60" s="427" t="s">
        <v>93</v>
      </c>
      <c r="C60" s="429" t="s">
        <v>513</v>
      </c>
      <c r="E60" s="352"/>
    </row>
    <row r="61" spans="1:5" ht="13.8" x14ac:dyDescent="0.25">
      <c r="A61" s="178">
        <v>60</v>
      </c>
      <c r="B61" s="418" t="s">
        <v>94</v>
      </c>
      <c r="C61" s="188" t="s">
        <v>66</v>
      </c>
      <c r="E61" s="352"/>
    </row>
    <row r="62" spans="1:5" ht="13.8" x14ac:dyDescent="0.25">
      <c r="A62" s="178">
        <v>61</v>
      </c>
      <c r="B62" s="418" t="s">
        <v>95</v>
      </c>
      <c r="C62" s="188" t="s">
        <v>67</v>
      </c>
      <c r="E62" s="352"/>
    </row>
    <row r="63" spans="1:5" ht="13.8" x14ac:dyDescent="0.25">
      <c r="A63" s="178">
        <v>62</v>
      </c>
      <c r="B63" s="418" t="s">
        <v>96</v>
      </c>
      <c r="C63" s="188" t="s">
        <v>68</v>
      </c>
      <c r="E63" s="352"/>
    </row>
    <row r="64" spans="1:5" ht="13.8" x14ac:dyDescent="0.25">
      <c r="A64" s="178">
        <v>63</v>
      </c>
      <c r="B64" s="418" t="s">
        <v>97</v>
      </c>
      <c r="C64" s="188" t="s">
        <v>69</v>
      </c>
      <c r="E64" s="352"/>
    </row>
    <row r="65" spans="1:5" ht="13.8" x14ac:dyDescent="0.25">
      <c r="A65" s="178">
        <v>64</v>
      </c>
      <c r="B65" s="418" t="s">
        <v>98</v>
      </c>
      <c r="C65" s="420" t="s">
        <v>217</v>
      </c>
      <c r="E65" s="352"/>
    </row>
    <row r="66" spans="1:5" ht="13.8" x14ac:dyDescent="0.25">
      <c r="A66" s="178">
        <v>65</v>
      </c>
      <c r="B66" s="411" t="s">
        <v>123</v>
      </c>
      <c r="C66" s="412" t="s">
        <v>218</v>
      </c>
      <c r="E66" s="352"/>
    </row>
    <row r="67" spans="1:5" x14ac:dyDescent="0.25">
      <c r="A67" s="178">
        <v>66</v>
      </c>
      <c r="B67" s="411" t="s">
        <v>124</v>
      </c>
      <c r="C67" s="412" t="s">
        <v>219</v>
      </c>
    </row>
    <row r="68" spans="1:5" x14ac:dyDescent="0.25">
      <c r="A68" s="178">
        <v>67</v>
      </c>
      <c r="B68" s="411" t="s">
        <v>125</v>
      </c>
      <c r="C68" s="412" t="s">
        <v>220</v>
      </c>
    </row>
    <row r="69" spans="1:5" x14ac:dyDescent="0.25">
      <c r="A69" s="178">
        <v>68</v>
      </c>
      <c r="B69" s="427" t="s">
        <v>127</v>
      </c>
      <c r="C69" s="428" t="s">
        <v>222</v>
      </c>
    </row>
    <row r="70" spans="1:5" x14ac:dyDescent="0.25">
      <c r="A70" s="178">
        <v>69</v>
      </c>
      <c r="B70" s="427" t="s">
        <v>126</v>
      </c>
      <c r="C70" s="430" t="s">
        <v>221</v>
      </c>
    </row>
    <row r="71" spans="1:5" x14ac:dyDescent="0.25">
      <c r="A71" s="178">
        <v>70</v>
      </c>
      <c r="B71" s="411" t="s">
        <v>128</v>
      </c>
      <c r="C71" s="189" t="s">
        <v>223</v>
      </c>
    </row>
    <row r="72" spans="1:5" x14ac:dyDescent="0.25">
      <c r="A72" s="178">
        <v>71</v>
      </c>
      <c r="B72" s="411" t="s">
        <v>129</v>
      </c>
      <c r="C72" s="189" t="s">
        <v>224</v>
      </c>
    </row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&amp;A&amp;CFinanzantrag_FB_SEK_V2_0_230801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73"/>
  <sheetViews>
    <sheetView zoomScale="80" zoomScaleNormal="80" workbookViewId="0"/>
  </sheetViews>
  <sheetFormatPr baseColWidth="10" defaultColWidth="11.44140625" defaultRowHeight="13.2" x14ac:dyDescent="0.25"/>
  <cols>
    <col min="1" max="1" width="81" style="1" bestFit="1" customWidth="1"/>
    <col min="2" max="4" width="62.109375" style="1" bestFit="1" customWidth="1"/>
    <col min="5" max="16384" width="11.44140625" style="1"/>
  </cols>
  <sheetData>
    <row r="1" spans="1:4" x14ac:dyDescent="0.25">
      <c r="A1" s="193" t="s">
        <v>74</v>
      </c>
      <c r="B1" s="202" t="s">
        <v>75</v>
      </c>
      <c r="C1" s="201" t="s">
        <v>77</v>
      </c>
      <c r="D1" s="201" t="s">
        <v>76</v>
      </c>
    </row>
    <row r="2" spans="1:4" x14ac:dyDescent="0.25">
      <c r="A2" s="198" t="s">
        <v>54</v>
      </c>
      <c r="B2" s="198"/>
      <c r="C2" s="194"/>
      <c r="D2" s="194"/>
    </row>
    <row r="3" spans="1:4" x14ac:dyDescent="0.25">
      <c r="A3" s="198" t="s">
        <v>52</v>
      </c>
      <c r="B3" s="198"/>
      <c r="C3" s="194"/>
      <c r="D3" s="194"/>
    </row>
    <row r="4" spans="1:4" x14ac:dyDescent="0.25">
      <c r="A4" s="254" t="s">
        <v>269</v>
      </c>
      <c r="B4" s="254"/>
      <c r="C4" s="200"/>
      <c r="D4" s="200"/>
    </row>
    <row r="5" spans="1:4" x14ac:dyDescent="0.25">
      <c r="A5" s="198" t="s">
        <v>49</v>
      </c>
      <c r="B5" s="198"/>
      <c r="C5" s="195"/>
      <c r="D5" s="195"/>
    </row>
    <row r="6" spans="1:4" ht="13.8" x14ac:dyDescent="0.3">
      <c r="A6" s="433" t="s">
        <v>240</v>
      </c>
      <c r="B6" s="271"/>
      <c r="C6" s="195"/>
      <c r="D6" s="195"/>
    </row>
    <row r="7" spans="1:4" x14ac:dyDescent="0.25">
      <c r="A7" s="272" t="s">
        <v>241</v>
      </c>
      <c r="B7" s="200"/>
      <c r="C7" s="194"/>
      <c r="D7" s="194"/>
    </row>
    <row r="8" spans="1:4" x14ac:dyDescent="0.25">
      <c r="A8" s="273" t="s">
        <v>302</v>
      </c>
      <c r="B8" s="270"/>
      <c r="C8" s="194"/>
      <c r="D8" s="194"/>
    </row>
    <row r="9" spans="1:4" x14ac:dyDescent="0.25">
      <c r="A9" s="198" t="s">
        <v>47</v>
      </c>
      <c r="B9" s="205"/>
      <c r="C9" s="195"/>
      <c r="D9" s="195"/>
    </row>
    <row r="10" spans="1:4" x14ac:dyDescent="0.25">
      <c r="A10" s="198" t="s">
        <v>45</v>
      </c>
      <c r="B10" s="203"/>
      <c r="C10" s="195"/>
      <c r="D10" s="195"/>
    </row>
    <row r="11" spans="1:4" x14ac:dyDescent="0.25">
      <c r="A11" s="195" t="s">
        <v>459</v>
      </c>
      <c r="B11" s="204"/>
      <c r="C11" s="194"/>
      <c r="D11" s="194"/>
    </row>
    <row r="12" spans="1:4" x14ac:dyDescent="0.25">
      <c r="A12" s="195" t="s">
        <v>460</v>
      </c>
      <c r="B12" s="204"/>
      <c r="C12" s="206"/>
      <c r="D12" s="206"/>
    </row>
    <row r="13" spans="1:4" x14ac:dyDescent="0.25">
      <c r="A13" s="195" t="s">
        <v>461</v>
      </c>
      <c r="B13" s="196"/>
      <c r="C13" s="196"/>
      <c r="D13" s="196"/>
    </row>
    <row r="14" spans="1:4" x14ac:dyDescent="0.25">
      <c r="A14" s="195" t="s">
        <v>41</v>
      </c>
      <c r="B14" s="196"/>
      <c r="C14" s="196"/>
      <c r="D14" s="196"/>
    </row>
    <row r="15" spans="1:4" x14ac:dyDescent="0.25">
      <c r="A15" s="194" t="s">
        <v>462</v>
      </c>
      <c r="B15" s="204"/>
      <c r="C15" s="196"/>
      <c r="D15" s="196"/>
    </row>
    <row r="16" spans="1:4" x14ac:dyDescent="0.25">
      <c r="A16" s="195" t="s">
        <v>193</v>
      </c>
      <c r="B16" s="203"/>
      <c r="C16" s="196"/>
      <c r="D16" s="196"/>
    </row>
    <row r="17" spans="1:4" x14ac:dyDescent="0.25">
      <c r="A17" s="195" t="s">
        <v>38</v>
      </c>
      <c r="B17" s="203"/>
      <c r="C17" s="196"/>
      <c r="D17" s="196"/>
    </row>
    <row r="18" spans="1:4" x14ac:dyDescent="0.25">
      <c r="A18" s="194" t="s">
        <v>36</v>
      </c>
      <c r="B18" s="204"/>
      <c r="C18" s="196"/>
      <c r="D18" s="196"/>
    </row>
    <row r="19" spans="1:4" x14ac:dyDescent="0.25">
      <c r="A19" s="199" t="s">
        <v>34</v>
      </c>
      <c r="B19" s="204"/>
      <c r="C19" s="196"/>
      <c r="D19" s="196"/>
    </row>
    <row r="20" spans="1:4" x14ac:dyDescent="0.25">
      <c r="A20" s="199" t="s">
        <v>32</v>
      </c>
      <c r="B20" s="203"/>
      <c r="C20" s="196"/>
      <c r="D20" s="196"/>
    </row>
    <row r="21" spans="1:4" x14ac:dyDescent="0.25">
      <c r="A21" s="199" t="s">
        <v>30</v>
      </c>
      <c r="B21" s="203"/>
      <c r="C21" s="196"/>
      <c r="D21" s="196"/>
    </row>
    <row r="22" spans="1:4" x14ac:dyDescent="0.25">
      <c r="A22" s="199" t="s">
        <v>28</v>
      </c>
      <c r="B22" s="203"/>
      <c r="C22" s="196"/>
      <c r="D22" s="196"/>
    </row>
    <row r="23" spans="1:4" x14ac:dyDescent="0.25">
      <c r="A23" s="199" t="s">
        <v>514</v>
      </c>
      <c r="B23" s="203"/>
      <c r="C23" s="196"/>
      <c r="D23" s="196"/>
    </row>
    <row r="24" spans="1:4" x14ac:dyDescent="0.25">
      <c r="A24" s="199" t="s">
        <v>25</v>
      </c>
      <c r="B24" s="203"/>
      <c r="C24" s="196"/>
      <c r="D24" s="196"/>
    </row>
    <row r="25" spans="1:4" x14ac:dyDescent="0.25">
      <c r="A25" s="199" t="s">
        <v>23</v>
      </c>
      <c r="B25" s="204"/>
      <c r="C25" s="196"/>
      <c r="D25" s="196"/>
    </row>
    <row r="26" spans="1:4" x14ac:dyDescent="0.25">
      <c r="A26" s="199" t="s">
        <v>21</v>
      </c>
      <c r="B26" s="204"/>
      <c r="C26" s="196"/>
      <c r="D26" s="196"/>
    </row>
    <row r="27" spans="1:4" x14ac:dyDescent="0.25">
      <c r="A27" s="199" t="s">
        <v>515</v>
      </c>
      <c r="B27" s="204"/>
      <c r="C27" s="196"/>
      <c r="D27" s="196"/>
    </row>
    <row r="28" spans="1:4" x14ac:dyDescent="0.25">
      <c r="A28" s="199" t="s">
        <v>18</v>
      </c>
      <c r="B28" s="204"/>
      <c r="C28" s="196"/>
      <c r="D28" s="196"/>
    </row>
    <row r="29" spans="1:4" x14ac:dyDescent="0.25">
      <c r="A29" s="199" t="s">
        <v>16</v>
      </c>
      <c r="B29" s="204"/>
      <c r="C29" s="196"/>
      <c r="D29" s="196"/>
    </row>
    <row r="30" spans="1:4" x14ac:dyDescent="0.25">
      <c r="A30" s="199" t="s">
        <v>14</v>
      </c>
      <c r="B30" s="204"/>
      <c r="C30" s="196"/>
      <c r="D30" s="196"/>
    </row>
    <row r="31" spans="1:4" x14ac:dyDescent="0.25">
      <c r="A31" s="199" t="s">
        <v>12</v>
      </c>
      <c r="B31" s="204"/>
      <c r="C31" s="196"/>
      <c r="D31" s="196"/>
    </row>
    <row r="32" spans="1:4" x14ac:dyDescent="0.25">
      <c r="A32" s="199" t="s">
        <v>10</v>
      </c>
      <c r="B32" s="204"/>
      <c r="C32" s="196"/>
      <c r="D32" s="196"/>
    </row>
    <row r="33" spans="1:4" x14ac:dyDescent="0.25">
      <c r="A33" s="199" t="s">
        <v>8</v>
      </c>
      <c r="B33" s="192"/>
      <c r="C33" s="196"/>
      <c r="D33" s="196"/>
    </row>
    <row r="34" spans="1:4" x14ac:dyDescent="0.25">
      <c r="A34" s="199" t="s">
        <v>313</v>
      </c>
      <c r="B34" s="192"/>
      <c r="C34" s="195"/>
      <c r="D34" s="195"/>
    </row>
    <row r="35" spans="1:4" x14ac:dyDescent="0.25">
      <c r="A35" s="199" t="s">
        <v>6</v>
      </c>
      <c r="B35" s="192"/>
      <c r="C35" s="195"/>
      <c r="D35" s="195"/>
    </row>
    <row r="36" spans="1:4" x14ac:dyDescent="0.25">
      <c r="A36" s="199" t="s">
        <v>463</v>
      </c>
      <c r="B36" s="192"/>
      <c r="C36" s="195"/>
      <c r="D36" s="195"/>
    </row>
    <row r="37" spans="1:4" x14ac:dyDescent="0.25">
      <c r="A37" s="200" t="s">
        <v>277</v>
      </c>
      <c r="B37" s="192"/>
      <c r="C37" s="195"/>
      <c r="D37" s="195"/>
    </row>
    <row r="38" spans="1:4" x14ac:dyDescent="0.25">
      <c r="A38" s="199" t="s">
        <v>291</v>
      </c>
      <c r="B38" s="192"/>
      <c r="C38" s="195"/>
      <c r="D38" s="195"/>
    </row>
    <row r="39" spans="1:4" x14ac:dyDescent="0.25">
      <c r="A39" s="270" t="s">
        <v>292</v>
      </c>
      <c r="B39" s="192"/>
      <c r="C39" s="195"/>
      <c r="D39" s="195"/>
    </row>
    <row r="40" spans="1:4" x14ac:dyDescent="0.25">
      <c r="A40" s="200" t="s">
        <v>272</v>
      </c>
      <c r="B40" s="192"/>
      <c r="C40" s="195"/>
      <c r="D40" s="195"/>
    </row>
    <row r="41" spans="1:4" ht="14.4" x14ac:dyDescent="0.3">
      <c r="A41" s="270" t="s">
        <v>287</v>
      </c>
      <c r="B41" s="192"/>
      <c r="C41" s="191"/>
      <c r="D41" s="191"/>
    </row>
    <row r="42" spans="1:4" ht="14.4" x14ac:dyDescent="0.3">
      <c r="A42" s="200" t="s">
        <v>303</v>
      </c>
      <c r="B42" s="192"/>
      <c r="C42" s="191"/>
      <c r="D42" s="191"/>
    </row>
    <row r="43" spans="1:4" ht="14.4" x14ac:dyDescent="0.3">
      <c r="A43" s="270" t="s">
        <v>465</v>
      </c>
      <c r="B43" s="192"/>
      <c r="C43" s="191"/>
      <c r="D43" s="191"/>
    </row>
    <row r="44" spans="1:4" ht="14.4" x14ac:dyDescent="0.3">
      <c r="A44" s="270" t="s">
        <v>467</v>
      </c>
      <c r="B44" s="192"/>
      <c r="C44" s="191"/>
      <c r="D44" s="191"/>
    </row>
    <row r="45" spans="1:4" ht="14.4" x14ac:dyDescent="0.3">
      <c r="A45" s="423" t="s">
        <v>78</v>
      </c>
      <c r="B45" s="192"/>
      <c r="C45" s="191"/>
      <c r="D45" s="191"/>
    </row>
    <row r="46" spans="1:4" ht="14.4" x14ac:dyDescent="0.3">
      <c r="A46" s="423" t="s">
        <v>79</v>
      </c>
      <c r="B46" s="192"/>
      <c r="C46" s="191"/>
      <c r="D46" s="191"/>
    </row>
    <row r="47" spans="1:4" ht="14.4" x14ac:dyDescent="0.3">
      <c r="A47" s="418" t="s">
        <v>80</v>
      </c>
      <c r="B47" s="192"/>
      <c r="C47" s="191"/>
      <c r="D47" s="191"/>
    </row>
    <row r="48" spans="1:4" ht="14.4" x14ac:dyDescent="0.3">
      <c r="A48" s="196" t="s">
        <v>81</v>
      </c>
      <c r="B48" s="192"/>
      <c r="C48" s="191"/>
      <c r="D48" s="191"/>
    </row>
    <row r="49" spans="1:4" ht="14.4" x14ac:dyDescent="0.3">
      <c r="A49" s="196" t="s">
        <v>82</v>
      </c>
      <c r="B49" s="192"/>
      <c r="C49" s="191"/>
      <c r="D49" s="191"/>
    </row>
    <row r="50" spans="1:4" ht="14.4" x14ac:dyDescent="0.3">
      <c r="A50" s="196" t="s">
        <v>83</v>
      </c>
      <c r="B50" s="192"/>
      <c r="C50" s="191"/>
      <c r="D50" s="191"/>
    </row>
    <row r="51" spans="1:4" ht="14.4" x14ac:dyDescent="0.3">
      <c r="A51" s="196" t="s">
        <v>84</v>
      </c>
      <c r="B51" s="192"/>
      <c r="C51" s="191"/>
      <c r="D51" s="191"/>
    </row>
    <row r="52" spans="1:4" x14ac:dyDescent="0.25">
      <c r="A52" s="196" t="s">
        <v>85</v>
      </c>
      <c r="B52" s="192"/>
    </row>
    <row r="53" spans="1:4" x14ac:dyDescent="0.25">
      <c r="A53" s="196" t="s">
        <v>86</v>
      </c>
      <c r="B53" s="192"/>
    </row>
    <row r="54" spans="1:4" ht="14.4" x14ac:dyDescent="0.3">
      <c r="A54" s="196" t="s">
        <v>87</v>
      </c>
      <c r="B54" s="191"/>
    </row>
    <row r="55" spans="1:4" ht="14.4" x14ac:dyDescent="0.3">
      <c r="A55" s="196" t="s">
        <v>88</v>
      </c>
      <c r="B55" s="191"/>
    </row>
    <row r="56" spans="1:4" ht="14.4" x14ac:dyDescent="0.3">
      <c r="A56" s="196" t="s">
        <v>89</v>
      </c>
      <c r="B56" s="191"/>
    </row>
    <row r="57" spans="1:4" ht="14.4" x14ac:dyDescent="0.3">
      <c r="A57" s="196" t="s">
        <v>90</v>
      </c>
      <c r="B57" s="191"/>
    </row>
    <row r="58" spans="1:4" ht="14.4" x14ac:dyDescent="0.3">
      <c r="A58" s="196" t="s">
        <v>91</v>
      </c>
      <c r="B58" s="191"/>
    </row>
    <row r="59" spans="1:4" ht="14.4" x14ac:dyDescent="0.3">
      <c r="A59" s="196" t="s">
        <v>92</v>
      </c>
      <c r="B59" s="191"/>
    </row>
    <row r="60" spans="1:4" ht="14.4" x14ac:dyDescent="0.3">
      <c r="A60" s="196" t="s">
        <v>93</v>
      </c>
      <c r="B60" s="191"/>
    </row>
    <row r="61" spans="1:4" ht="14.4" x14ac:dyDescent="0.3">
      <c r="A61" s="196" t="s">
        <v>94</v>
      </c>
      <c r="B61" s="191"/>
    </row>
    <row r="62" spans="1:4" ht="14.4" x14ac:dyDescent="0.3">
      <c r="A62" s="196" t="s">
        <v>95</v>
      </c>
      <c r="B62" s="191"/>
    </row>
    <row r="63" spans="1:4" ht="14.4" x14ac:dyDescent="0.3">
      <c r="A63" s="196" t="s">
        <v>96</v>
      </c>
      <c r="B63" s="191"/>
    </row>
    <row r="64" spans="1:4" ht="14.4" x14ac:dyDescent="0.3">
      <c r="A64" s="196" t="s">
        <v>97</v>
      </c>
      <c r="B64" s="191"/>
    </row>
    <row r="65" spans="1:2" ht="14.4" x14ac:dyDescent="0.3">
      <c r="A65" s="196" t="s">
        <v>98</v>
      </c>
      <c r="B65" s="191"/>
    </row>
    <row r="66" spans="1:2" ht="14.4" x14ac:dyDescent="0.3">
      <c r="A66" s="195" t="s">
        <v>123</v>
      </c>
      <c r="B66" s="191"/>
    </row>
    <row r="67" spans="1:2" ht="14.4" x14ac:dyDescent="0.3">
      <c r="A67" s="195" t="s">
        <v>124</v>
      </c>
      <c r="B67" s="191"/>
    </row>
    <row r="68" spans="1:2" ht="14.4" x14ac:dyDescent="0.3">
      <c r="A68" s="195" t="s">
        <v>125</v>
      </c>
      <c r="B68" s="191"/>
    </row>
    <row r="69" spans="1:2" ht="14.4" x14ac:dyDescent="0.3">
      <c r="A69" s="195" t="s">
        <v>127</v>
      </c>
      <c r="B69" s="191"/>
    </row>
    <row r="70" spans="1:2" x14ac:dyDescent="0.25">
      <c r="A70" s="195" t="s">
        <v>126</v>
      </c>
    </row>
    <row r="71" spans="1:2" x14ac:dyDescent="0.25">
      <c r="A71" s="195" t="s">
        <v>128</v>
      </c>
    </row>
    <row r="72" spans="1:2" x14ac:dyDescent="0.25">
      <c r="A72" s="197" t="s">
        <v>129</v>
      </c>
    </row>
    <row r="73" spans="1:2" x14ac:dyDescent="0.25">
      <c r="A73" s="197" t="s">
        <v>129</v>
      </c>
    </row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&amp;A&amp;CFinanzantrag_FB_SEK_V2_0_230801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25</vt:i4>
      </vt:variant>
    </vt:vector>
  </HeadingPairs>
  <TitlesOfParts>
    <vt:vector size="36" baseType="lpstr">
      <vt:lpstr>Deckblatt</vt:lpstr>
      <vt:lpstr>Plandaten-Teilnehmende</vt:lpstr>
      <vt:lpstr>Plandaten-Beratene</vt:lpstr>
      <vt:lpstr>FP Träger</vt:lpstr>
      <vt:lpstr>Gesamt-Ausgaben</vt:lpstr>
      <vt:lpstr>Gesamt-Refinanz</vt:lpstr>
      <vt:lpstr>Zusammenfassung</vt:lpstr>
      <vt:lpstr>Nachschlagen</vt:lpstr>
      <vt:lpstr>Info-Blatt</vt:lpstr>
      <vt:lpstr>Drop Down</vt:lpstr>
      <vt:lpstr>Versionen</vt:lpstr>
      <vt:lpstr>Antragsverfahren</vt:lpstr>
      <vt:lpstr>Art_Finanzierung</vt:lpstr>
      <vt:lpstr>B11_Pauschalen</vt:lpstr>
      <vt:lpstr>Bezeichnung_Kostenart</vt:lpstr>
      <vt:lpstr>bis</vt:lpstr>
      <vt:lpstr>Deckblatt!Druckbereich</vt:lpstr>
      <vt:lpstr>'FP Träger'!Druckbereich</vt:lpstr>
      <vt:lpstr>'Gesamt-Ausgaben'!Druckbereich</vt:lpstr>
      <vt:lpstr>'Gesamt-Refinanz'!Druckbereich</vt:lpstr>
      <vt:lpstr>'Plandaten-Beratene'!Druckbereich</vt:lpstr>
      <vt:lpstr>'Plandaten-Teilnehmende'!Druckbereich</vt:lpstr>
      <vt:lpstr>Versionen!Druckbereich</vt:lpstr>
      <vt:lpstr>Zusammenfassung!Druckbereich</vt:lpstr>
      <vt:lpstr>'FP Träger'!Drucktitel</vt:lpstr>
      <vt:lpstr>'Gesamt-Ausgaben'!Drucktitel</vt:lpstr>
      <vt:lpstr>'Gesamt-Refinanz'!Drucktitel</vt:lpstr>
      <vt:lpstr>Zusammenfassung!Drucktitel</vt:lpstr>
      <vt:lpstr>Fehlbedarf</vt:lpstr>
      <vt:lpstr>Fehlbedarf_Plus</vt:lpstr>
      <vt:lpstr>Finanzierung</vt:lpstr>
      <vt:lpstr>Kooperationspartner</vt:lpstr>
      <vt:lpstr>LaufzeitMonate</vt:lpstr>
      <vt:lpstr>Lump_Sums</vt:lpstr>
      <vt:lpstr>Standardeinheitskosten</vt:lpstr>
      <vt:lpstr>von</vt:lpstr>
    </vt:vector>
  </TitlesOfParts>
  <Company>Die Senatorin für Arbeit, Soziales, Jugend und Integration,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Finanzantrag Fehlbedarf / SEK ESF-Förderperiode 2021 - 2027</dc:title>
  <dc:creator>Übergreifender Abschnitt - ESF-ZGS</dc:creator>
  <cp:keywords>Finanzantrag_FB_SEK_V2_1_231127</cp:keywords>
  <dc:description/>
  <cp:lastModifiedBy>Andre, Thorsten (Wirtschaft, Arbeit und Europa)</cp:lastModifiedBy>
  <cp:lastPrinted>2023-03-31T10:53:21Z</cp:lastPrinted>
  <dcterms:created xsi:type="dcterms:W3CDTF">2014-03-11T14:42:48Z</dcterms:created>
  <dcterms:modified xsi:type="dcterms:W3CDTF">2023-11-27T19:20:40Z</dcterms:modified>
</cp:coreProperties>
</file>