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bba\Formularwesen\Formularentwicklung\Thorsten\Finanzantrag\3_Veröff\FB_SEK\"/>
    </mc:Choice>
  </mc:AlternateContent>
  <bookViews>
    <workbookView xWindow="0" yWindow="0" windowWidth="30720" windowHeight="13512"/>
  </bookViews>
  <sheets>
    <sheet name="Deckblatt" sheetId="20" r:id="rId1"/>
    <sheet name="Plandaten-Teilnehmende" sheetId="29" r:id="rId2"/>
    <sheet name="Plandaten-Beratene" sheetId="31" r:id="rId3"/>
    <sheet name="FP Träger" sheetId="1" r:id="rId4"/>
    <sheet name="Gesamt-Ausgaben" sheetId="24" r:id="rId5"/>
    <sheet name="Gesamt-Refinanz" sheetId="26" r:id="rId6"/>
    <sheet name="Zusammenfassung" sheetId="27" r:id="rId7"/>
    <sheet name="Nachschlagen" sheetId="7" state="hidden" r:id="rId8"/>
    <sheet name="Info-Blatt" sheetId="16" state="hidden" r:id="rId9"/>
    <sheet name="Drop Down" sheetId="23" state="hidden" r:id="rId10"/>
    <sheet name="Versionen" sheetId="22" state="hidden" r:id="rId11"/>
  </sheets>
  <definedNames>
    <definedName name="_xlnm._FilterDatabase" localSheetId="3" hidden="1">'FP Träger'!$A$10:$G$60</definedName>
    <definedName name="Antragsverfahren">'Drop Down'!$A$3:$A$6</definedName>
    <definedName name="B11_Pauschalen">'Drop Down'!$G$3:$H$7</definedName>
    <definedName name="Bezeichnung_Kostenart">Nachschlagen!$B$2:$B$74</definedName>
    <definedName name="bis">Deckblatt!$G$34</definedName>
    <definedName name="_xlnm.Print_Area" localSheetId="0">Deckblatt!$A$1:$H$41</definedName>
    <definedName name="_xlnm.Print_Area" localSheetId="3">'FP Träger'!$A$1:$G$110</definedName>
    <definedName name="_xlnm.Print_Area" localSheetId="4">'Gesamt-Ausgaben'!$A$1:$E$59</definedName>
    <definedName name="_xlnm.Print_Area" localSheetId="5">'Gesamt-Refinanz'!$A$1:$E$40</definedName>
    <definedName name="_xlnm.Print_Area" localSheetId="2">'Plandaten-Beratene'!$A$1:$E$49</definedName>
    <definedName name="_xlnm.Print_Area" localSheetId="1">'Plandaten-Teilnehmende'!$A$1:$G$38</definedName>
    <definedName name="_xlnm.Print_Area" localSheetId="10">Versionen!$A$1:$I$71</definedName>
    <definedName name="_xlnm.Print_Area" localSheetId="6">Zusammenfassung!$A$1:$C$68</definedName>
    <definedName name="_xlnm.Print_Titles" localSheetId="3">'FP Träger'!$2:$10</definedName>
    <definedName name="_xlnm.Print_Titles" localSheetId="4">'Gesamt-Ausgaben'!$2:$9</definedName>
    <definedName name="_xlnm.Print_Titles" localSheetId="5">'Gesamt-Refinanz'!$1:$10</definedName>
    <definedName name="_xlnm.Print_Titles" localSheetId="6">Zusammenfassung!$3:$9</definedName>
    <definedName name="Einheit_SEK">'Drop Down'!$B$14:$B$30</definedName>
    <definedName name="Fehlbedarf">'Info-Blatt'!$A$2:$A$75</definedName>
    <definedName name="Fehlbedarf_Plus">'Info-Blatt'!$B$2:$B$31</definedName>
    <definedName name="Finanzierung">'Info-Blatt'!$A$1:$D$1</definedName>
    <definedName name="Intervention">'Drop Down'!$A$14:$A$30</definedName>
    <definedName name="Kooperationspartner">Nachschlagen!$E$2:$E$22</definedName>
    <definedName name="LaufzeitMonate">Deckblatt!$C$35</definedName>
    <definedName name="Lump_Sums">'Info-Blatt'!$D$2:$D$40</definedName>
    <definedName name="Pauschale">'Drop Down'!$C$14:$C$30</definedName>
    <definedName name="Standardeinheitskosten">'Info-Blatt'!$C$2:$C$40</definedName>
    <definedName name="von">Deckblatt!$C$34</definedName>
  </definedNames>
  <calcPr calcId="162913"/>
</workbook>
</file>

<file path=xl/calcChain.xml><?xml version="1.0" encoding="utf-8"?>
<calcChain xmlns="http://schemas.openxmlformats.org/spreadsheetml/2006/main">
  <c r="B6" i="31" l="1"/>
  <c r="B4" i="31"/>
  <c r="B3" i="31"/>
  <c r="D19" i="31"/>
  <c r="B21" i="31"/>
  <c r="D21" i="31" s="1"/>
  <c r="C21" i="31"/>
  <c r="E35" i="31" s="1"/>
  <c r="E36" i="31" s="1"/>
  <c r="D27" i="31"/>
  <c r="D45" i="31" s="1"/>
  <c r="B45" i="31" s="1"/>
  <c r="E27" i="31"/>
  <c r="D30" i="31"/>
  <c r="D48" i="31" s="1"/>
  <c r="B48" i="31" s="1"/>
  <c r="E30" i="31"/>
  <c r="B43" i="31"/>
  <c r="D43" i="31"/>
  <c r="E43" i="31"/>
  <c r="C43" i="31" s="1"/>
  <c r="B25" i="31" s="1"/>
  <c r="B44" i="31"/>
  <c r="D44" i="31"/>
  <c r="E44" i="31"/>
  <c r="C44" i="31" s="1"/>
  <c r="B26" i="31" s="1"/>
  <c r="E45" i="31"/>
  <c r="C45" i="31" s="1"/>
  <c r="B27" i="31" s="1"/>
  <c r="B46" i="31"/>
  <c r="D46" i="31"/>
  <c r="E46" i="31"/>
  <c r="C46" i="31" s="1"/>
  <c r="B28" i="31" s="1"/>
  <c r="B47" i="31"/>
  <c r="D47" i="31"/>
  <c r="E47" i="31"/>
  <c r="C47" i="31" s="1"/>
  <c r="B29" i="31" s="1"/>
  <c r="E48" i="31"/>
  <c r="C48" i="31" s="1"/>
  <c r="C27" i="31" l="1"/>
  <c r="B36" i="31"/>
  <c r="C36" i="31" s="1"/>
  <c r="B34" i="31"/>
  <c r="C34" i="31" s="1"/>
  <c r="C25" i="31"/>
  <c r="B30" i="31"/>
  <c r="C28" i="31"/>
  <c r="B37" i="31"/>
  <c r="C37" i="31" s="1"/>
  <c r="C26" i="31"/>
  <c r="B35" i="31"/>
  <c r="C35" i="31" s="1"/>
  <c r="C29" i="31"/>
  <c r="B38" i="31"/>
  <c r="C38" i="31" s="1"/>
  <c r="E37" i="31"/>
  <c r="D37" i="31"/>
  <c r="D35" i="31"/>
  <c r="D36" i="31" s="1"/>
  <c r="B7" i="29"/>
  <c r="B7" i="31" s="1"/>
  <c r="B6" i="29"/>
  <c r="B4" i="29"/>
  <c r="B3" i="29"/>
  <c r="D37" i="29"/>
  <c r="B37" i="29" s="1"/>
  <c r="E37" i="29" s="1"/>
  <c r="C37" i="29"/>
  <c r="B36" i="29"/>
  <c r="G36" i="29" s="1"/>
  <c r="B35" i="29"/>
  <c r="E35" i="29" s="1"/>
  <c r="D34" i="29"/>
  <c r="C34" i="29"/>
  <c r="B33" i="29"/>
  <c r="G33" i="29" s="1"/>
  <c r="B32" i="29"/>
  <c r="G32" i="29" s="1"/>
  <c r="D26" i="29"/>
  <c r="C26" i="29"/>
  <c r="B26" i="29" s="1"/>
  <c r="B25" i="29"/>
  <c r="E25" i="29" s="1"/>
  <c r="G24" i="29"/>
  <c r="B24" i="29"/>
  <c r="D23" i="29"/>
  <c r="C23" i="29"/>
  <c r="B22" i="29"/>
  <c r="G22" i="29" s="1"/>
  <c r="F21" i="29"/>
  <c r="B21" i="29"/>
  <c r="G21" i="29" s="1"/>
  <c r="D16" i="29"/>
  <c r="B16" i="29"/>
  <c r="B5" i="29"/>
  <c r="B5" i="31" s="1"/>
  <c r="D38" i="31" l="1"/>
  <c r="D39" i="31"/>
  <c r="C30" i="31"/>
  <c r="B39" i="31"/>
  <c r="C39" i="31" s="1"/>
  <c r="E38" i="31"/>
  <c r="E39" i="31"/>
  <c r="G35" i="29"/>
  <c r="F37" i="29"/>
  <c r="G37" i="29"/>
  <c r="E33" i="29"/>
  <c r="F33" i="29"/>
  <c r="F32" i="29"/>
  <c r="E32" i="29" s="1"/>
  <c r="E36" i="29"/>
  <c r="F26" i="29"/>
  <c r="E26" i="29"/>
  <c r="G26" i="29"/>
  <c r="G25" i="29"/>
  <c r="E22" i="29"/>
  <c r="E24" i="29"/>
  <c r="E21" i="29"/>
  <c r="F22" i="29"/>
  <c r="B23" i="29"/>
  <c r="F23" i="29" s="1"/>
  <c r="F24" i="29"/>
  <c r="F25" i="29"/>
  <c r="B34" i="29"/>
  <c r="F35" i="29"/>
  <c r="F36" i="29"/>
  <c r="E16" i="29"/>
  <c r="E34" i="29" l="1"/>
  <c r="G34" i="29"/>
  <c r="E23" i="29"/>
  <c r="G23" i="29"/>
  <c r="F34" i="29"/>
  <c r="D39" i="20" l="1"/>
  <c r="E39" i="20" s="1"/>
  <c r="F39" i="20" s="1"/>
  <c r="G39" i="20" s="1"/>
  <c r="C58" i="24" l="1"/>
  <c r="C53" i="27" l="1"/>
  <c r="C50" i="27"/>
  <c r="C52" i="24"/>
  <c r="C53" i="24"/>
  <c r="C54" i="24"/>
  <c r="C55" i="24"/>
  <c r="C56" i="24"/>
  <c r="C51" i="24" l="1"/>
  <c r="C23" i="24" l="1"/>
  <c r="C24" i="24"/>
  <c r="C44" i="27" l="1"/>
  <c r="C32" i="27"/>
  <c r="C29" i="27"/>
  <c r="C39" i="26" l="1"/>
  <c r="C38" i="26"/>
  <c r="C37" i="26"/>
  <c r="C36" i="26"/>
  <c r="C35" i="26"/>
  <c r="C34" i="26"/>
  <c r="C33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59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2" i="24"/>
  <c r="C31" i="24"/>
  <c r="C30" i="24"/>
  <c r="C29" i="24"/>
  <c r="C28" i="24"/>
  <c r="C27" i="24"/>
  <c r="C26" i="24"/>
  <c r="C25" i="24"/>
  <c r="C22" i="24"/>
  <c r="C21" i="24"/>
  <c r="C19" i="24"/>
  <c r="C18" i="24"/>
  <c r="C16" i="24"/>
  <c r="C15" i="24"/>
  <c r="C14" i="24"/>
  <c r="C13" i="24"/>
  <c r="C12" i="24"/>
  <c r="C11" i="24"/>
  <c r="C10" i="24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" i="1"/>
  <c r="D58" i="24" l="1"/>
  <c r="D54" i="24"/>
  <c r="B49" i="27" s="1"/>
  <c r="D55" i="24"/>
  <c r="B51" i="27" s="1"/>
  <c r="D56" i="24"/>
  <c r="B54" i="27" s="1"/>
  <c r="D53" i="24"/>
  <c r="B45" i="27" s="1"/>
  <c r="D52" i="24"/>
  <c r="D51" i="24"/>
  <c r="D23" i="24"/>
  <c r="D24" i="24"/>
  <c r="D25" i="24"/>
  <c r="D11" i="24"/>
  <c r="D12" i="24"/>
  <c r="D13" i="24"/>
  <c r="D10" i="24"/>
  <c r="D14" i="24"/>
  <c r="B28" i="27" s="1"/>
  <c r="D15" i="24"/>
  <c r="B30" i="27" s="1"/>
  <c r="D39" i="26"/>
  <c r="D38" i="26"/>
  <c r="D37" i="26"/>
  <c r="D35" i="26"/>
  <c r="D34" i="26"/>
  <c r="D36" i="26"/>
  <c r="D16" i="24"/>
  <c r="B17" i="27" l="1"/>
  <c r="B39" i="27"/>
  <c r="C54" i="27"/>
  <c r="C55" i="27" s="1"/>
  <c r="C51" i="27"/>
  <c r="C52" i="27" s="1"/>
  <c r="B53" i="27"/>
  <c r="B55" i="27" s="1"/>
  <c r="B50" i="27"/>
  <c r="B52" i="27" s="1"/>
  <c r="B32" i="27"/>
  <c r="B29" i="27"/>
  <c r="B31" i="27" s="1"/>
  <c r="C30" i="27"/>
  <c r="B33" i="27"/>
  <c r="B8" i="27"/>
  <c r="C7" i="26"/>
  <c r="D3" i="1"/>
  <c r="C3" i="26" s="1"/>
  <c r="D2" i="1"/>
  <c r="B3" i="27" s="1"/>
  <c r="D8" i="1"/>
  <c r="C7" i="24" s="1"/>
  <c r="C9" i="20"/>
  <c r="C38" i="27" l="1"/>
  <c r="B34" i="27"/>
  <c r="C33" i="27"/>
  <c r="C34" i="27" s="1"/>
  <c r="B9" i="27"/>
  <c r="C3" i="24"/>
  <c r="B4" i="27"/>
  <c r="C2" i="26"/>
  <c r="C2" i="24"/>
  <c r="C8" i="26"/>
  <c r="C35" i="20"/>
  <c r="D35" i="20" s="1"/>
  <c r="G35" i="20"/>
  <c r="B43" i="27" l="1"/>
  <c r="C45" i="27" s="1"/>
  <c r="D43" i="24"/>
  <c r="D37" i="24"/>
  <c r="D36" i="24"/>
  <c r="D50" i="24"/>
  <c r="D49" i="24"/>
  <c r="D48" i="24"/>
  <c r="D47" i="24"/>
  <c r="D46" i="24"/>
  <c r="D45" i="24"/>
  <c r="D44" i="24"/>
  <c r="D39" i="24"/>
  <c r="D42" i="24"/>
  <c r="D41" i="24"/>
  <c r="D40" i="24"/>
  <c r="D35" i="24"/>
  <c r="D38" i="24"/>
  <c r="D14" i="26"/>
  <c r="D18" i="26"/>
  <c r="D22" i="26"/>
  <c r="D26" i="26"/>
  <c r="D30" i="26"/>
  <c r="D11" i="26"/>
  <c r="D27" i="24"/>
  <c r="D15" i="26"/>
  <c r="D19" i="26"/>
  <c r="D23" i="26"/>
  <c r="D27" i="26"/>
  <c r="D31" i="26"/>
  <c r="D30" i="24"/>
  <c r="D29" i="26"/>
  <c r="D22" i="24"/>
  <c r="D12" i="26"/>
  <c r="D16" i="26"/>
  <c r="D20" i="26"/>
  <c r="D24" i="26"/>
  <c r="D28" i="26"/>
  <c r="D18" i="24"/>
  <c r="D34" i="24"/>
  <c r="D13" i="26"/>
  <c r="D17" i="26"/>
  <c r="D21" i="26"/>
  <c r="D25" i="26"/>
  <c r="D32" i="24"/>
  <c r="D28" i="24"/>
  <c r="D33" i="26"/>
  <c r="D29" i="24"/>
  <c r="C31" i="27" s="1"/>
  <c r="D59" i="24"/>
  <c r="D26" i="24"/>
  <c r="D19" i="24"/>
  <c r="D31" i="24"/>
  <c r="D21" i="24"/>
  <c r="D5" i="1"/>
  <c r="B44" i="27" l="1"/>
  <c r="B46" i="27" s="1"/>
  <c r="C46" i="27"/>
  <c r="B18" i="27"/>
  <c r="D17" i="24"/>
  <c r="C5" i="24"/>
  <c r="C5" i="26"/>
  <c r="B6" i="27"/>
  <c r="D33" i="24"/>
  <c r="B15" i="27" s="1"/>
  <c r="B58" i="27" s="1"/>
  <c r="D57" i="24"/>
  <c r="B16" i="27" s="1"/>
  <c r="D20" i="24"/>
  <c r="B14" i="27" s="1"/>
  <c r="D32" i="26"/>
  <c r="B23" i="27" s="1"/>
  <c r="D40" i="26"/>
  <c r="B24" i="27" s="1"/>
  <c r="B59" i="27" s="1"/>
  <c r="B60" i="27" l="1"/>
  <c r="B13" i="27"/>
  <c r="C39" i="27" s="1"/>
  <c r="B25" i="27"/>
  <c r="C40" i="27" l="1"/>
  <c r="B19" i="27"/>
  <c r="B64" i="27" s="1"/>
  <c r="B65" i="27" s="1"/>
  <c r="B37" i="27"/>
  <c r="B38" i="27" l="1"/>
  <c r="B40" i="27" s="1"/>
</calcChain>
</file>

<file path=xl/comments1.xml><?xml version="1.0" encoding="utf-8"?>
<comments xmlns="http://schemas.openxmlformats.org/spreadsheetml/2006/main">
  <authors>
    <author>KJahn</author>
  </authors>
  <commentList>
    <comment ref="H38" authorId="0" shapeId="0">
      <text>
        <r>
          <rPr>
            <sz val="8"/>
            <color indexed="81"/>
            <rFont val="Tahoma"/>
            <family val="2"/>
          </rPr>
          <t xml:space="preserve">Bitte fassen sie in der Summe die Anzahl der unterschiedlichen Betriebe zusammen, die Summe ist also oft kleiner als die Summe der Kalenderjahre </t>
        </r>
      </text>
    </comment>
  </commentList>
</comments>
</file>

<file path=xl/comments2.xml><?xml version="1.0" encoding="utf-8"?>
<comments xmlns="http://schemas.openxmlformats.org/spreadsheetml/2006/main">
  <authors>
    <author>KJahn</author>
  </authors>
  <commentList>
    <comment ref="A13" authorId="0" shapeId="0">
      <text>
        <r>
          <rPr>
            <sz val="8"/>
            <color indexed="81"/>
            <rFont val="Tahoma"/>
            <family val="2"/>
          </rPr>
          <t>siehe Erläuterungen
bitte geben Sie ausschließlich das Kürzel "U" oder "Z" ein. Bei einer Mischkalkulation, wählen Sie bitte den überwiegenden Teil</t>
        </r>
      </text>
    </comment>
    <comment ref="A15" authorId="0" shapeId="0">
      <text>
        <r>
          <rPr>
            <sz val="8"/>
            <color indexed="81"/>
            <rFont val="Tahoma"/>
            <family val="2"/>
          </rPr>
          <t>ohne Urlaub</t>
        </r>
      </text>
    </comment>
    <comment ref="A35" authorId="0" shapeId="0">
      <text>
        <r>
          <rPr>
            <sz val="8"/>
            <color indexed="81"/>
            <rFont val="Tahoma"/>
            <family val="2"/>
          </rPr>
          <t>siehe Erläuterungen</t>
        </r>
      </text>
    </comment>
  </commentList>
</comments>
</file>

<file path=xl/comments3.xml><?xml version="1.0" encoding="utf-8"?>
<comments xmlns="http://schemas.openxmlformats.org/spreadsheetml/2006/main">
  <authors>
    <author>Thorsten André</author>
  </authors>
  <commentList>
    <comment ref="G3" authorId="0" shapeId="0">
      <text>
        <r>
          <rPr>
            <b/>
            <sz val="9"/>
            <color indexed="81"/>
            <rFont val="Tahoma"/>
            <family val="2"/>
          </rPr>
          <t>Name B11_Pauschalen</t>
        </r>
      </text>
    </comment>
  </commentList>
</comments>
</file>

<file path=xl/sharedStrings.xml><?xml version="1.0" encoding="utf-8"?>
<sst xmlns="http://schemas.openxmlformats.org/spreadsheetml/2006/main" count="899" uniqueCount="514">
  <si>
    <t>Lfd.Nr.</t>
  </si>
  <si>
    <t>Kostenart</t>
  </si>
  <si>
    <t>Kommentar</t>
  </si>
  <si>
    <t>Summe</t>
  </si>
  <si>
    <t>B 1.4.8</t>
  </si>
  <si>
    <t>B 1.4.7</t>
  </si>
  <si>
    <t>externe Lehrgänge</t>
  </si>
  <si>
    <t>B 1.4.5</t>
  </si>
  <si>
    <t>Fortbildung für Projektpersonal</t>
  </si>
  <si>
    <t>B 1.4.4</t>
  </si>
  <si>
    <t>sonstige projektbezogene Ausgaben</t>
  </si>
  <si>
    <t>B 1.4.3.9</t>
  </si>
  <si>
    <t>Projektbezogene Ausgaben\projektbezogene Öffentlichkeitsarbeit</t>
  </si>
  <si>
    <t>B 1.4.3.8</t>
  </si>
  <si>
    <t>Projektbezogene Ausgaben\Fahrt- und Reisekosten des Personals</t>
  </si>
  <si>
    <t>B 1.4.3.7</t>
  </si>
  <si>
    <t>Projektbezogene Ausgaben\AfA</t>
  </si>
  <si>
    <t>B 1.4.3.6</t>
  </si>
  <si>
    <t>Projektbezogene Ausgaben\GWG</t>
  </si>
  <si>
    <t>B 1.4.3.5</t>
  </si>
  <si>
    <t>Projektbezogene Ausgaben\Leasing für Geräte im Projekt</t>
  </si>
  <si>
    <t>B 1.4.3.4</t>
  </si>
  <si>
    <t>Projektbezogene Ausgaben\Wartungsausgaben</t>
  </si>
  <si>
    <t>B 1.4.3.3</t>
  </si>
  <si>
    <t>Projektbezogene Ausgaben\Instandhaltungsausgaben</t>
  </si>
  <si>
    <t>B 1.4.3.2</t>
  </si>
  <si>
    <t>Projektbezogene Ausgaben\Ausgaben für Energie</t>
  </si>
  <si>
    <t>B 1.4.3.1</t>
  </si>
  <si>
    <t>Projektbezogene Ausgaben\Mietausgaben</t>
  </si>
  <si>
    <t>B 1.4.2.2</t>
  </si>
  <si>
    <t>TN-bezogene Ausgaben\Prüfungsgebühren</t>
  </si>
  <si>
    <t>B 1.4.2.1</t>
  </si>
  <si>
    <t>TN-bezogene Ausgaben\Arbeitskleidung und Arbeitsantrittskosten</t>
  </si>
  <si>
    <t>B.1.4.1.3</t>
  </si>
  <si>
    <t>Materialausgaben\Lernmaterial der Teilnehmer/innen</t>
  </si>
  <si>
    <t>B 1.4.1.2</t>
  </si>
  <si>
    <t>Materialausgaben\Lehrmaterial des Personals</t>
  </si>
  <si>
    <t>B 1.4.1.1</t>
  </si>
  <si>
    <t xml:space="preserve">Materialausgaben\Verbrauchs-/Arbeitsmaterial </t>
  </si>
  <si>
    <t>B 1.3.5</t>
  </si>
  <si>
    <t>sonstige TN-Zuschüsse</t>
  </si>
  <si>
    <t>B 1.3.4</t>
  </si>
  <si>
    <t>sonst. TN-bez.Kosten</t>
  </si>
  <si>
    <t>B 1.3.3.3</t>
  </si>
  <si>
    <t>SGB III Leistg.\sonstige Leistungen SGB III</t>
  </si>
  <si>
    <t>B 1.3.3.1</t>
  </si>
  <si>
    <t>SGB III Leistg.\Leitungen SGB III f. svpflichtige Beschäftigung</t>
  </si>
  <si>
    <t>B 1.3.2.4</t>
  </si>
  <si>
    <t>SGB II Leistg.\sonstige Leistungen SGB II</t>
  </si>
  <si>
    <t>B 1.3.2.3</t>
  </si>
  <si>
    <t>SGB II Leistg.\Leitungen SGB II f. nicht sv-pflichtige Beschäftigung</t>
  </si>
  <si>
    <t>B 1.3.2.1</t>
  </si>
  <si>
    <t>SGB II Leistg.\Leitungen SGB II f. svpflichtige Beschäftigung</t>
  </si>
  <si>
    <t>B 1.3.1</t>
  </si>
  <si>
    <t>Freistellungskosten Beschäftigte</t>
  </si>
  <si>
    <t>B 1.2.2</t>
  </si>
  <si>
    <t>nebenamtl. Personal\geringfügig beschäftigte Mitarbeiter/innen / Minijobs</t>
  </si>
  <si>
    <t>B 1.2.1</t>
  </si>
  <si>
    <t>nebenamtl. Personal\Honorare</t>
  </si>
  <si>
    <t>B 1.1.4</t>
  </si>
  <si>
    <t>hauptamtl. Personal\Berufsgenossenschaft</t>
  </si>
  <si>
    <t>B 1.1.3</t>
  </si>
  <si>
    <t>B 1.1.2</t>
  </si>
  <si>
    <t>hauptamtl. Personal\AGA zur Sozialversicherung</t>
  </si>
  <si>
    <t>B 1.1.1</t>
  </si>
  <si>
    <t>hauptamtl. Personal\AN Brutto</t>
  </si>
  <si>
    <t>Nr</t>
  </si>
  <si>
    <t>Träger</t>
  </si>
  <si>
    <t>Projekt</t>
  </si>
  <si>
    <t>Aktenzeichen</t>
  </si>
  <si>
    <t>Bewilligungszeitraum</t>
  </si>
  <si>
    <t>Bezeichnung Kostenart</t>
  </si>
  <si>
    <t>Summe Ausgaben</t>
  </si>
  <si>
    <t>Summe B 1.3</t>
  </si>
  <si>
    <t>C 1.1.1.1</t>
  </si>
  <si>
    <t>C 1.1.1.2</t>
  </si>
  <si>
    <t>C 1.1.1.3</t>
  </si>
  <si>
    <t>C 1.1.3</t>
  </si>
  <si>
    <t>C 1.1.4.1</t>
  </si>
  <si>
    <t>C 1.1.4.2</t>
  </si>
  <si>
    <t>C 1.1.4.3</t>
  </si>
  <si>
    <t>C 1.1.4.4</t>
  </si>
  <si>
    <t>Kofinazierung ohne B 1.3</t>
  </si>
  <si>
    <t>Kofinanzierung nur B 1.3</t>
  </si>
  <si>
    <t>B 1.4.6</t>
  </si>
  <si>
    <t>Art der Finanzierung</t>
  </si>
  <si>
    <t>B 1.3.2.2.1</t>
  </si>
  <si>
    <t>B 1.3.2.2.2</t>
  </si>
  <si>
    <t>Fehlbedarf</t>
  </si>
  <si>
    <t>Fehlbedarf Plus</t>
  </si>
  <si>
    <t>Lump Sums</t>
  </si>
  <si>
    <t>Standardeinheitskosten</t>
  </si>
  <si>
    <t>BM_Agentur für Arbeit (SGB III)</t>
  </si>
  <si>
    <t>BM_JC Bremen/JC Bremerhaven (SGB II)</t>
  </si>
  <si>
    <t>BM_sonstige Bundesmittel</t>
  </si>
  <si>
    <t>LM_Abt. Arbeit des SWAH</t>
  </si>
  <si>
    <t>LM_Bau und Verkehr</t>
  </si>
  <si>
    <t>LM_Bildung</t>
  </si>
  <si>
    <t>LM_Gesundheit</t>
  </si>
  <si>
    <t>LM_Hochschulen</t>
  </si>
  <si>
    <t>LM_Jugend /Soziales</t>
  </si>
  <si>
    <t>LM_Justiz</t>
  </si>
  <si>
    <t>LM_Kultur</t>
  </si>
  <si>
    <t>LM_Umwelt</t>
  </si>
  <si>
    <t>LM_Abt. Wirtschaft des SWAH</t>
  </si>
  <si>
    <t>KM_Magistrat BHV</t>
  </si>
  <si>
    <t>KM_AfSD</t>
  </si>
  <si>
    <t>EU Mittel des Bundes</t>
  </si>
  <si>
    <t>Eigenmittel Zuwendungsempf.</t>
  </si>
  <si>
    <t>Einnahmen TN-Gebühren</t>
  </si>
  <si>
    <t xml:space="preserve">Eigenmittel\Freistellungskosten </t>
  </si>
  <si>
    <t>Eigenmittel\sonstige private Mittel</t>
  </si>
  <si>
    <t>Einnahmen</t>
  </si>
  <si>
    <t>Position</t>
  </si>
  <si>
    <t>Erläuterung</t>
  </si>
  <si>
    <t>für das Projekt beantragter Betrag in Euro</t>
  </si>
  <si>
    <t>Finanzantrag Summe Ausgaben</t>
  </si>
  <si>
    <t>Art der Ausgabe</t>
  </si>
  <si>
    <t>beantragter Projektzuschuss</t>
  </si>
  <si>
    <t>Rechtsverbindliche Unterschrift des Trägers und Stempel</t>
  </si>
  <si>
    <t>Ort / Datum</t>
  </si>
  <si>
    <t>Antrag auf eine</t>
  </si>
  <si>
    <t>Projektförderung</t>
  </si>
  <si>
    <t>28195 Bremen</t>
  </si>
  <si>
    <t>im BAP</t>
  </si>
  <si>
    <t>(nicht vom/von der Antragsteller/in auszufüllen)</t>
  </si>
  <si>
    <t>Eingangsdatum:</t>
  </si>
  <si>
    <t>BAP Fonds</t>
  </si>
  <si>
    <t>Intervention</t>
  </si>
  <si>
    <t>Förderperiode</t>
  </si>
  <si>
    <t>Antragsverfahren</t>
  </si>
  <si>
    <t>Sachbearbeitung durch</t>
  </si>
  <si>
    <t>Art des Antrages</t>
  </si>
  <si>
    <t>PLZ/Ort</t>
  </si>
  <si>
    <t>Straße/Hausnummer</t>
  </si>
  <si>
    <t>gesetzl.Vertretung(Name, Funktion)</t>
  </si>
  <si>
    <t>Titel des Projektes</t>
  </si>
  <si>
    <t>Durchführungsort</t>
  </si>
  <si>
    <t>Beginn</t>
  </si>
  <si>
    <t>Ende</t>
  </si>
  <si>
    <t>Gesamter Förderzeitraum:</t>
  </si>
  <si>
    <t>Anzahl</t>
  </si>
  <si>
    <t xml:space="preserve">Anzahl </t>
  </si>
  <si>
    <t>Jahr:</t>
  </si>
  <si>
    <t>Beteiligte Betriebe im Projekt</t>
  </si>
  <si>
    <t xml:space="preserve">1 Eingangsvermerke </t>
  </si>
  <si>
    <t>2 Antragsteller/ende</t>
  </si>
  <si>
    <t>Name Antragsstellende/r</t>
  </si>
  <si>
    <t>3 Titel/Durchführungsort des Projektes</t>
  </si>
  <si>
    <t>4 Laufzeit des Projektes</t>
  </si>
  <si>
    <t>Pauschalen</t>
  </si>
  <si>
    <t>Agentur für Arbeit (SGB III)_Kofi B1.3</t>
  </si>
  <si>
    <t>JC Bremen/JC Bremerhaven (SGB II)_Kofi B1.3</t>
  </si>
  <si>
    <t>sonstige Bundesmittel_Kofi B1.3</t>
  </si>
  <si>
    <t>LM_Jugend /Soziales_Kofi B1.3</t>
  </si>
  <si>
    <t>LM_Justiz_Kofi B1.3_Kofi B1.3</t>
  </si>
  <si>
    <t>KM_Magistrat BHV_Kofi B1.3</t>
  </si>
  <si>
    <t>Eigenmittel incl. Einnahmen_Kofi B1.3</t>
  </si>
  <si>
    <t>Zeitstaffel</t>
  </si>
  <si>
    <t>2014 - 2020</t>
  </si>
  <si>
    <t>Ansprechpartner/-in Finanzantrag</t>
  </si>
  <si>
    <t>Telefon Ansprechpartner/-in</t>
  </si>
  <si>
    <t>E-Mail Ansprechpartner/-in</t>
  </si>
  <si>
    <t>Gesamtzahl</t>
  </si>
  <si>
    <t>Laufzeit *</t>
  </si>
  <si>
    <t xml:space="preserve"> * Keine Mehrfachzählung, falls Betriebe in mehreren Jahren beteiligt sind!</t>
  </si>
  <si>
    <t>Hutfilterstraße 1 - 5</t>
  </si>
  <si>
    <t>TN-UHG</t>
  </si>
  <si>
    <t>Einzelantrag</t>
  </si>
  <si>
    <t>Wettbewerbsaufruf</t>
  </si>
  <si>
    <t>Einheit_SEK</t>
  </si>
  <si>
    <t>Einheit_Kofi</t>
  </si>
  <si>
    <t>TN/Monat</t>
  </si>
  <si>
    <t>Platz/Monat</t>
  </si>
  <si>
    <t>Beratungskontakt</t>
  </si>
  <si>
    <t>Beratungsprozess</t>
  </si>
  <si>
    <t>TN/Tag</t>
  </si>
  <si>
    <t>Pauschale</t>
  </si>
  <si>
    <t>Einheit _SEK</t>
  </si>
  <si>
    <t>Differenz</t>
  </si>
  <si>
    <t>Beleg von</t>
  </si>
  <si>
    <t>ZE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</si>
  <si>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</si>
  <si>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</si>
  <si>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</si>
  <si>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</si>
  <si>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</si>
  <si>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</si>
  <si>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</si>
  <si>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</si>
  <si>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</si>
  <si>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Bezeichnung der beantragten Position
(Mitarbeiter/in, Pauschale)</t>
  </si>
  <si>
    <t xml:space="preserve">Position von </t>
  </si>
  <si>
    <t>C 2.3.1 Qualifizierung in Kurzarbeit</t>
  </si>
  <si>
    <t>Zusammenfassung</t>
  </si>
  <si>
    <t>Version</t>
  </si>
  <si>
    <t>V0_12</t>
  </si>
  <si>
    <t>Pauschale durch administrative Kosten B 1.4.6 auf Deckblatt ersetzt</t>
  </si>
  <si>
    <t>Kalendertage
Projektlaufzeit</t>
  </si>
  <si>
    <t>Laufzeit Monate/Tage</t>
  </si>
  <si>
    <t>Laufzeitberechnung eingefügt</t>
  </si>
  <si>
    <t>Berechnung Gesamtstunden eingefügt</t>
  </si>
  <si>
    <t>Berechnung Monate und Tage eingefügt</t>
  </si>
  <si>
    <t>Fehlerbehandlung DIV# und NV# auf Deckblatt … WennFehler …</t>
  </si>
  <si>
    <t>V0_13</t>
  </si>
  <si>
    <t>Übernahme Kopfzeile korrigiert</t>
  </si>
  <si>
    <t>Fusszeilen Dateiname angepasst</t>
  </si>
  <si>
    <t>Blätter gesschützt</t>
  </si>
  <si>
    <t>Arbeitsmappe geschützt</t>
  </si>
  <si>
    <t>der Kosten B 1.1 des hauptamtlichen Personals</t>
  </si>
  <si>
    <t>V0_14</t>
  </si>
  <si>
    <t>Formulierung Deckblatt B 1.1.1 geändert in B 1.1</t>
  </si>
  <si>
    <t>Eingangsdatum und Aktentzeichen aus oberen Bereich ab FP Träger lelöscht.</t>
  </si>
  <si>
    <t>Formelfehler in Gesamt-Ausgaben in Zeile 49 behoben</t>
  </si>
  <si>
    <t>Version auf Deckblatt als Kommentar eingefügt</t>
  </si>
  <si>
    <t>V1_1 (Version 1 wegen Wechsel auf veröffentlicht)</t>
  </si>
  <si>
    <t>Fehler bedingte Formatierung enthält B Problem bei C 1.1.2.1_68b</t>
  </si>
  <si>
    <t>Fehler behoben bedingte Formatierung beinnt mit B</t>
  </si>
  <si>
    <t>Fehler behoben Formelfehler in Punkt 7.4 Deckblatt Beratungen</t>
  </si>
  <si>
    <t>D96 bis D101 wurden falsch berechnet, nun Summe aus E + G</t>
  </si>
  <si>
    <t>Fußzeilen angepasst</t>
  </si>
  <si>
    <t>Versionsnummer Deckblatt als Kommentar obenlinks</t>
  </si>
  <si>
    <t>Info-Blatt Formatierung von Fehlbedarf_Plus Spalte geändert</t>
  </si>
  <si>
    <t>Rahmen ab Zeile 28 entfernt</t>
  </si>
  <si>
    <t>Auf Deckblatt Titel des Projekts eingerückt.</t>
  </si>
  <si>
    <t>Auf Deckblatt beteiligte Betriebe zentriert und fett gesetzt</t>
  </si>
  <si>
    <t>Auf Deckblatt weitere Mittelgeber zeingerückt und fett gesetzt</t>
  </si>
  <si>
    <t>Für das Projekt relevanter Betrag in FP_Träger fett und in Mitte der Zeile formatiert</t>
  </si>
  <si>
    <t>In Zussamenfassung Formatierung Tabellen geändert -&gt; Rahmen um alle Felder</t>
  </si>
  <si>
    <t>In Gesamt-Ausgaben Summen fett gesetzt</t>
  </si>
  <si>
    <t>In Gesamt-Einnahmen Summen fett gesetzt</t>
  </si>
  <si>
    <t>Kostenart / Art der Einnahme</t>
  </si>
  <si>
    <t xml:space="preserve">Überschrift FP-Träger Spalte in Kostenart / Art der Einnahme geändert
</t>
  </si>
  <si>
    <t>B 2.5.1 Zielgruppenprojekte - Typ 1</t>
  </si>
  <si>
    <t>SGB III Leistg.\ALG I</t>
  </si>
  <si>
    <t>B 1.3.3.2</t>
  </si>
  <si>
    <t xml:space="preserve">V1_2 </t>
  </si>
  <si>
    <t>Drop Down angepasst Stand Interventione 08.07.2016</t>
  </si>
  <si>
    <t>Positionen B 1.3.3.1.1 Und B 1.3.3.1.2 zusammengefasst zu B 1.3.3.1</t>
  </si>
  <si>
    <t>Nachschlagen</t>
  </si>
  <si>
    <t>Info-Blatt</t>
  </si>
  <si>
    <t>2_2</t>
  </si>
  <si>
    <t>Drop Down angepasst an Stand 24.02.2017</t>
  </si>
  <si>
    <t>CC Symbol ausgetauscht</t>
  </si>
  <si>
    <t>C 1.1.5 Förderung von Ausbildungsverbünden - Typ C2</t>
  </si>
  <si>
    <t>C 1.1.6 Förderung von zusätzlichen Ausbildungsplätzen - Typ B</t>
  </si>
  <si>
    <t>ohne B 1.1</t>
  </si>
  <si>
    <t>2_3</t>
  </si>
  <si>
    <t>Drop Down angepasst an Stand 170715</t>
  </si>
  <si>
    <t>Anpassung Schreibweise Positionen</t>
  </si>
  <si>
    <t xml:space="preserve">C 1.1.2.1_31 </t>
  </si>
  <si>
    <t>C 1.1.2.1_68a</t>
  </si>
  <si>
    <t xml:space="preserve">C 1.1.2.1_21 </t>
  </si>
  <si>
    <t>C 1.1.2.1_51</t>
  </si>
  <si>
    <t>C 1.1.2.1_24</t>
  </si>
  <si>
    <t>C 1.1.2.1_41</t>
  </si>
  <si>
    <t>C 1.1.2.1_11</t>
  </si>
  <si>
    <t>C 1.1.2.1_22</t>
  </si>
  <si>
    <t>C 1.1.2.1_ 68b</t>
  </si>
  <si>
    <t>C 1.1.2.1_71</t>
  </si>
  <si>
    <t>C 1.1.2.2.1</t>
  </si>
  <si>
    <t>C 1.1.2.2.2</t>
  </si>
  <si>
    <t>C 1.1.5</t>
  </si>
  <si>
    <t>C 1.2.1.1</t>
  </si>
  <si>
    <t>C 1.2.1.2</t>
  </si>
  <si>
    <t>C 1.2.1.3</t>
  </si>
  <si>
    <t>C 1.2.2_41</t>
  </si>
  <si>
    <t>C 1.2.2_11</t>
  </si>
  <si>
    <t>C 1.2.3.1</t>
  </si>
  <si>
    <t>C 1.2.4</t>
  </si>
  <si>
    <t>SGB II Leistg.\ALG II über 25 Jährige bis 2017</t>
  </si>
  <si>
    <t>SGB II Leistg.\ALG II unter 25 Jährige bis 2017</t>
  </si>
  <si>
    <t>SGB II Leistg.\ALG II ab 2018</t>
  </si>
  <si>
    <t>B 1.4.10</t>
  </si>
  <si>
    <t>B 1.3.2.2.3</t>
  </si>
  <si>
    <t>Art der Refinanzierung</t>
  </si>
  <si>
    <t>Finanzantrag Summe Refinanzierung</t>
  </si>
  <si>
    <t>B 1.1.5</t>
  </si>
  <si>
    <t>B 1.1.6</t>
  </si>
  <si>
    <t>Finanzantrag Positionen</t>
  </si>
  <si>
    <t>Version 3_1</t>
  </si>
  <si>
    <t>Anpassung der Bezüge/namen</t>
  </si>
  <si>
    <t>Anpassung Formatierung gelb -&gt; hellgelb</t>
  </si>
  <si>
    <t xml:space="preserve">sonstige Formatanpassung </t>
  </si>
  <si>
    <t>Einnahmen durch Refinanzierung ersetzt</t>
  </si>
  <si>
    <t>Schlüssel durch Position ersetzt</t>
  </si>
  <si>
    <t>Wert</t>
  </si>
  <si>
    <t>B 1.1.7</t>
  </si>
  <si>
    <t>bitte auswählen</t>
  </si>
  <si>
    <t>hauptamtl. Personal\Arbeitn.-Brutto bei pauschalierten AG-Anteilen</t>
  </si>
  <si>
    <t>hauptamtl. Personal\pauschalierte Beiträge zur SV u. BG</t>
  </si>
  <si>
    <t>B 1.1</t>
  </si>
  <si>
    <t xml:space="preserve">Summe nebenamtliches Personal </t>
  </si>
  <si>
    <t>B1.2</t>
  </si>
  <si>
    <t>Summe hauptamlichesPersonal</t>
  </si>
  <si>
    <t>B 1.4</t>
  </si>
  <si>
    <t>Summe Sachkosten</t>
  </si>
  <si>
    <t>B 1.3</t>
  </si>
  <si>
    <t>Summe Kofinanzierung nur B 1.3</t>
  </si>
  <si>
    <t>Summe B 1.1</t>
  </si>
  <si>
    <t>Refinanzierung</t>
  </si>
  <si>
    <t>Summe B 1.1.5</t>
  </si>
  <si>
    <t>Anteil von B 1.1.6 an B 1.1.5 Soll</t>
  </si>
  <si>
    <t>Anteil von B 1.1.6 an B 1.1.5 Ist</t>
  </si>
  <si>
    <t>Anteil von B 1.1.7 an B 1.1.5 IST</t>
  </si>
  <si>
    <t>Interventionssatz</t>
  </si>
  <si>
    <t>Anteil von B 1.4.6 an B 1.1 Soll</t>
  </si>
  <si>
    <t>Anteil von B 1.4.6 an B 1.1 Ist</t>
  </si>
  <si>
    <t>C 1.1 Kofinazierung ohne B 1.3</t>
  </si>
  <si>
    <t>C 1.2 Kofinanzierung nur B 1.3</t>
  </si>
  <si>
    <t>Summe nebenamtl. Personal B 1.2</t>
  </si>
  <si>
    <t xml:space="preserve">Summe hauptamtl. Personal B 1.1 </t>
  </si>
  <si>
    <t>Summe Refinanzierung B 1.3</t>
  </si>
  <si>
    <t>Summe Sachkosten B 1.4</t>
  </si>
  <si>
    <t>Prüfung pauschalierte Beträge hauptamtliches Personal</t>
  </si>
  <si>
    <t>Prüfung Pauschale indirekte Kosten</t>
  </si>
  <si>
    <t xml:space="preserve">Neue Plausibilitätsprüfungen </t>
  </si>
  <si>
    <t>Ergänzung der neuen Pauschalen / Finanzplanpositionen ab 01.01.2018</t>
  </si>
  <si>
    <t>hauptamtl. Personal\Betriebliche Altervorsorge</t>
  </si>
  <si>
    <t>Anteil von B 1.1.7 an B 1.1.5 Max</t>
  </si>
  <si>
    <t>?</t>
  </si>
  <si>
    <t>direkte Leistungen für TN\Arbeitn.-Brutto bei pauschalierten AG-Anteilen</t>
  </si>
  <si>
    <t>zusätzliche Position B 1.4.11</t>
  </si>
  <si>
    <t>B 1.4.9.1</t>
  </si>
  <si>
    <t>B 1.4.9.2</t>
  </si>
  <si>
    <t>B 1.4.9.3</t>
  </si>
  <si>
    <t>direkte Leistungen für TN (Realkosten)</t>
  </si>
  <si>
    <t>Summe B 1.4.9.2</t>
  </si>
  <si>
    <t>Anteil von B 1.4.9.3 an B 1.4.9.2 Soll</t>
  </si>
  <si>
    <t>Anteil von B 1.4.9.3 an B 1.4.9.2 Ist</t>
  </si>
  <si>
    <t>Version 3_2</t>
  </si>
  <si>
    <t>Änderung der Positionen B 1.4.9.X</t>
  </si>
  <si>
    <t>A 2.1.1  Förderung von Grundbildungsmaßnahmen Typ 2</t>
  </si>
  <si>
    <t>B 1.2.2 Perspektive Arbeit (LAZLO) Typ a</t>
  </si>
  <si>
    <t>Version 3_3</t>
  </si>
  <si>
    <t>Aufnahme von Interventionen in die Auswahlliste</t>
  </si>
  <si>
    <t>direkte Leistungen für TN \pauschalierte Beiträge zur SV u. BG</t>
  </si>
  <si>
    <t>B 1.4.9.4</t>
  </si>
  <si>
    <t>B 1.4.9.5</t>
  </si>
  <si>
    <t>B 1.4.9.6</t>
  </si>
  <si>
    <t>direkte Leistungen für TN\Arbeitn.-Brutto bei pausch. AG-Anteilen (Azubi)</t>
  </si>
  <si>
    <t>direkte Leistungen für TN\pauschalierte Beiträge zur SV (Azubi)</t>
  </si>
  <si>
    <t>Version 4_1</t>
  </si>
  <si>
    <t xml:space="preserve">Umformlierung B 1.4.9.2 und B 1.4.9.3 </t>
  </si>
  <si>
    <t>Prüfung pauschalierte Beträge direkte Leistungen am TN (Auszubildende)</t>
  </si>
  <si>
    <t>Prüfung Summe B 1.3 = Summe C 1.3</t>
  </si>
  <si>
    <t>Prüfung pauschalierte Beträge direkte Leistungen am TN (Lohnkosten Beschäftigte)</t>
  </si>
  <si>
    <t>Summe B 1.4.9.4</t>
  </si>
  <si>
    <t>Anteil von B 1.4.9.5 an B 1.4.9.4 IST</t>
  </si>
  <si>
    <t>Anteil von B 1.4.9.6 an B 1.4.9.4 IST</t>
  </si>
  <si>
    <t>Anteil von B 1.4.9.6 an B 1.4.9.4 MAX</t>
  </si>
  <si>
    <t>hauptamtl. Personal\pauschalierte Beiträge zur bAV</t>
  </si>
  <si>
    <t>direkte Leistungen für TN \pauschalierte Beiträge zur bAV</t>
  </si>
  <si>
    <t>Aufnahme von weiteren Positionen für TN analog pauschaliertes hauptamtliches Personal</t>
  </si>
  <si>
    <t>indirekte Kosten B 1.4.6</t>
  </si>
  <si>
    <t>FB_SEK_Version 1_1</t>
  </si>
  <si>
    <t xml:space="preserve">Deckblatt </t>
  </si>
  <si>
    <t>administrative Kosten durch indirekte Kosten ersetzt</t>
  </si>
  <si>
    <t>Teilnehmende</t>
  </si>
  <si>
    <t>alle Angaben zu Plandaten aus Deckblatt entfernt</t>
  </si>
  <si>
    <t>Plandaten</t>
  </si>
  <si>
    <t>neuer Reiter nach dem Schema Plandaten VERA</t>
  </si>
  <si>
    <t>indirekte Kosten</t>
  </si>
  <si>
    <t>Summe indirekte Kosten B 1.4.6</t>
  </si>
  <si>
    <t>Summe Pauschalen B 1.4.8</t>
  </si>
  <si>
    <t>Gesamtausgaben</t>
  </si>
  <si>
    <t>Neue Zeile Pauschalen Zeile 59</t>
  </si>
  <si>
    <t>Neue Zeilen Summen Pauschale in Zeile 18</t>
  </si>
  <si>
    <t>Formeln Prüfung Pauschale indirekte Kosten angepasst</t>
  </si>
  <si>
    <t>Summe C 1.3</t>
  </si>
  <si>
    <t>Schreibfehler Zeile 59 korrigiert C1.3 statt B1.3</t>
  </si>
  <si>
    <t>In allen Reitern administrative Kosten durch indirekte Kosten ersetzt</t>
  </si>
  <si>
    <t>gesamte Mappe</t>
  </si>
  <si>
    <t>Neue Version mit Möglichkeit SEK Pauschalen zu beantragen</t>
  </si>
  <si>
    <t>Farbne der Reiter angepasst</t>
  </si>
  <si>
    <t>Versionsnummer als Kommentar in Feld A1 angepasst</t>
  </si>
  <si>
    <t>C 1.1.6 Förderung von zusätzlichen Ausbildungsplätzen - Typ E I/E II</t>
  </si>
  <si>
    <t xml:space="preserve">D 48 - G 48 Anzeige leer, wenn Beginn leer </t>
  </si>
  <si>
    <t>Wirtschaft, Arbeit und Europa</t>
  </si>
  <si>
    <t>C 1.5.2 Flankierung der Ausbildungsgarantie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</si>
  <si>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</si>
  <si>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</si>
  <si>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</si>
  <si>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</si>
  <si>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</si>
  <si>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</si>
  <si>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</si>
  <si>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</si>
  <si>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</si>
  <si>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</si>
  <si>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</si>
  <si>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FB_SEK_Version 1_2</t>
  </si>
  <si>
    <t>Umfirmierung SWAE</t>
  </si>
  <si>
    <t>FB_SEK_Version 1_3</t>
  </si>
  <si>
    <t>Drop Down</t>
  </si>
  <si>
    <t>Ergänzung Intervention C 1.5.2 Anpassung Name Intervention</t>
  </si>
  <si>
    <t>Erweiterung Bereich Kooperationspartner auf 35 Anpassung Name</t>
  </si>
  <si>
    <t>(hier bitte die Stundenvolumen für die Gesamtlaufzeit des Projektes angeben!)</t>
  </si>
  <si>
    <t>Berechnung erfolgt in (U bei Unterrichtsstunden, Z bei Zeitstunden)</t>
  </si>
  <si>
    <t>gesamt</t>
  </si>
  <si>
    <t>davon</t>
  </si>
  <si>
    <t>Praktikum</t>
  </si>
  <si>
    <t>durchschnittliche Gesamtstd. pro Teilnehmer/in</t>
  </si>
  <si>
    <t>(nicht bei Beratungsprojekten !)</t>
  </si>
  <si>
    <t>unter 25 Jahre</t>
  </si>
  <si>
    <t>25 bis 65 Jahre</t>
  </si>
  <si>
    <t>Anteil</t>
  </si>
  <si>
    <t>geplante Teilnehmer/-innenzahl</t>
  </si>
  <si>
    <t>TN weiblich</t>
  </si>
  <si>
    <t>TN nicht weiblich</t>
  </si>
  <si>
    <t>Migranten/innen</t>
  </si>
  <si>
    <t>geplante Teilnehmer/-innenplätze</t>
  </si>
  <si>
    <t>Besetzung weiblich</t>
  </si>
  <si>
    <t>besetzung  nicht weiblich</t>
  </si>
  <si>
    <t>Besetzung  nicht weiblich</t>
  </si>
  <si>
    <t>Anzahl weiblich</t>
  </si>
  <si>
    <t>Anzahl nicht weiblich</t>
  </si>
  <si>
    <t>Anteil TN weiblich</t>
  </si>
  <si>
    <t>Anteil TN nicht weiblich</t>
  </si>
  <si>
    <t>Anteil Migranten/innen</t>
  </si>
  <si>
    <t>Anteil weiblich</t>
  </si>
  <si>
    <t>Anteil nicht weiblich</t>
  </si>
  <si>
    <t>Stundenvolumen (nur für Projekte mit Teilnehmenden-Stammblatt mit Stunden)</t>
  </si>
  <si>
    <t>Teilnehmende / Erreichte Personen</t>
  </si>
  <si>
    <t>externe
Lehrgänge</t>
  </si>
  <si>
    <t>Geplante Besetzung von  Plätzen</t>
  </si>
  <si>
    <t>Die Senatorin für</t>
  </si>
  <si>
    <t>Anteil von B 1.4.9.5 an B 1.4.9.4 MAX</t>
  </si>
  <si>
    <t>FB_SEK_Version 2_1_200215</t>
  </si>
  <si>
    <t>Reduzierung Bereich kooperationspartner auf 20 Namen</t>
  </si>
  <si>
    <t>Ausblenden  neue Schema Plandaten</t>
  </si>
  <si>
    <t>Übernahme Plandaten aus der Version FB V3_2</t>
  </si>
  <si>
    <t>A50 SOLL durch MAX ersetzt</t>
  </si>
  <si>
    <t xml:space="preserve">Wert für Anteil AGA_SV_TN geändert </t>
  </si>
  <si>
    <t xml:space="preserve">Gesamtstunden </t>
  </si>
  <si>
    <t>(Nur bei Beratungsprojekten! Aufgrund von Rundungen kann es zu kleinen Inkonsistenzen kommen )</t>
  </si>
  <si>
    <t>5 Beteiligte Betriebe</t>
  </si>
  <si>
    <t>Punkt 5 Weitere Mittelgeber entfernt  --&gt; wird in weitere Erklärungen zum projekt abgefragt</t>
  </si>
  <si>
    <t>Plandatenschema als eingefügt</t>
  </si>
  <si>
    <t>Neue Versionsnummer in Fusszeile eingetragen</t>
  </si>
  <si>
    <t>Beratungs-
prozesse</t>
  </si>
  <si>
    <t>FB_SEK_Version 2_1_200901</t>
  </si>
  <si>
    <t>Plandatenschema Fehler Beratung korrigiert</t>
  </si>
  <si>
    <t>FB_SEK_Version 2_2_201015</t>
  </si>
  <si>
    <t>Plandaten Projekt - Teilnehmende</t>
  </si>
  <si>
    <t>Plandaten Projekt - Beratene</t>
  </si>
  <si>
    <t>Beratungen</t>
  </si>
  <si>
    <t>Begriffe:</t>
  </si>
  <si>
    <t>Kontakt:</t>
  </si>
  <si>
    <t xml:space="preserve">Direkter Kontakt Berater*in zur beratenen Person. </t>
  </si>
  <si>
    <t>Erreichte Person:</t>
  </si>
  <si>
    <t>Messgröße im Rahmen der ESF-Berichterstattung. 
Fragestellung: 
Wieviele Menschen haben tatsächlich von den Leistungen des ESF profitiert?</t>
  </si>
  <si>
    <t>Einmalberatung:</t>
  </si>
  <si>
    <t xml:space="preserve">Es kommt lediglich zu einem direkten Kontakt (Einmal) zur beratenen Person. </t>
  </si>
  <si>
    <t>Beratungsprozess:</t>
  </si>
  <si>
    <r>
      <t>Es finden mehrere aufeinanderfolgende Kontakte zur beratenen Person im Rahmen einer bestimmten Problemstellung (Prozess) statt.</t>
    </r>
    <r>
      <rPr>
        <sz val="11"/>
        <color rgb="FFFF0000"/>
        <rFont val="Arial"/>
        <family val="2"/>
      </rPr>
      <t xml:space="preserve"> </t>
    </r>
  </si>
  <si>
    <t>Kontakte pro Beratungsprozess:</t>
  </si>
  <si>
    <t>Gibt die Anzahl aller Kontakte an, die im Durchnitt in den Beratungsprozessen benötigt werden, um eine Problemstellung zu bearbeiten.
(Ermittlung: Erster Kontakt + Wie oft kommen die Beratenen wieder?)</t>
  </si>
  <si>
    <t>Einmalberatung</t>
  </si>
  <si>
    <t>Beratungsprozesse</t>
  </si>
  <si>
    <t xml:space="preserve">geplante Anzahl Beratungskontakte </t>
  </si>
  <si>
    <t xml:space="preserve">geplante Anzahl Personen in </t>
  </si>
  <si>
    <t>Erwartete Kontakte pro 
Beratungsprozess im Durchschnitt</t>
  </si>
  <si>
    <t>Kontakte</t>
  </si>
  <si>
    <t>Planung Kontakte</t>
  </si>
  <si>
    <t>Kontakte in
Einmalberatungen</t>
  </si>
  <si>
    <t>Kontakte in
Beratungs-
prozessen</t>
  </si>
  <si>
    <t>Anzahl gesamt</t>
  </si>
  <si>
    <t>geplante Kontakte
Migranten/innen</t>
  </si>
  <si>
    <t>Erreichte Personen</t>
  </si>
  <si>
    <t>Planung erreichte Personen</t>
  </si>
  <si>
    <t>Personen</t>
  </si>
  <si>
    <t>erreichte Personen gesamt</t>
  </si>
  <si>
    <t>Anteil in
Einmalberatungen</t>
  </si>
  <si>
    <t>Anteil in 
Beratungsprozessen</t>
  </si>
  <si>
    <t>FP-Träger/Gesamt-Ausgaben/Gesamt-Refinanz</t>
  </si>
  <si>
    <t>Neues Schema nach Beschluss AGV vom 03.12.2020</t>
  </si>
  <si>
    <t>Aufteilung in zwei Reiter Plandaten-Teilnehmende/Plandaten Beratungen</t>
  </si>
  <si>
    <t>Ergänzung der Intervention A 1.3.1</t>
  </si>
  <si>
    <t>Drop-Down</t>
  </si>
  <si>
    <t>A 1.3.1 Unterstützung von alleinerziehenden Frauen</t>
  </si>
  <si>
    <t>Runden bei B 1.4.9.3 auf vier Stellen nicht auf 2</t>
  </si>
  <si>
    <t>Runden bei B 1.4.6 auf vier Stellen nicht auf 2</t>
  </si>
  <si>
    <t>FB_SEK_Version 2_3_210108</t>
  </si>
  <si>
    <t>FB_SEK_Version 2_4_210225</t>
  </si>
  <si>
    <t>Plandaten Beratene</t>
  </si>
  <si>
    <t>Umstellung der Reihenfolge der Tabellen</t>
  </si>
  <si>
    <t>als erste Tabelle … Formel in Anteil in Beratungsprozessen ersetzt durch Eingabefeld</t>
  </si>
  <si>
    <t>Hier war vorher die Formel Anteil in Beratungsprozessen = 1- Anteil in Einamlberatungen --&gt; da war Quatsch!</t>
  </si>
  <si>
    <t xml:space="preserve">Neue Tabelle </t>
  </si>
  <si>
    <t xml:space="preserve">mit der man nun auch sehen kann wieviele Personen in den einzelnen Kategorien vorhanden sind </t>
  </si>
  <si>
    <t>nicht weiblich</t>
  </si>
  <si>
    <t>weiblich</t>
  </si>
  <si>
    <t>Personen
Beratungsprozessen</t>
  </si>
  <si>
    <t>Personen
Einmalberatungen</t>
  </si>
  <si>
    <t>Planung erreichte Personen Anteile</t>
  </si>
  <si>
    <t>A 1.7.1 Modellvorhaben</t>
  </si>
  <si>
    <t>A 2.7.1 Modellvorhaben</t>
  </si>
  <si>
    <t>B 1.7.1 Modellvorhaben</t>
  </si>
  <si>
    <t>B 2.7.1 Modellvorhaben</t>
  </si>
  <si>
    <t>C 1.7.1 Modellvorhaben</t>
  </si>
  <si>
    <t>C 2.7.1 Modellvorhaben</t>
  </si>
  <si>
    <t>FB_SEK_Version 2_5_210415</t>
  </si>
  <si>
    <t>Ergänzung der folgenden Interventionen (Einzelaufzählung anstatt ein Wert für alle Modellprojekte)</t>
  </si>
  <si>
    <t>Name Intervention erweitert</t>
  </si>
  <si>
    <t>A 1.7.1 Modellvorhaben -Typ A</t>
  </si>
  <si>
    <t>A 2.7.1 Modellvorhaben -Typ A</t>
  </si>
  <si>
    <t>B 1.2.2 Perspektive Arbeit (LAZLO) - Typ a</t>
  </si>
  <si>
    <t>B 1.7.1 Modellvorhaben -Typ A</t>
  </si>
  <si>
    <t>C 2.7.1 Modellvorhaben - Typ A</t>
  </si>
  <si>
    <t>C 1.7.1 Modellvorhaben -Typ A</t>
  </si>
  <si>
    <t>B 2.7.1 Modellvorhaben -Typ A</t>
  </si>
  <si>
    <t>A 2.1.1 Förderung von Grundbildungsmaßnahmen -Typ 2</t>
  </si>
  <si>
    <t>A 2.8.1 Projekte zur Integration von Flüchtlingen -Typ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</si>
</sst>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_([$€]* #,##0.00_);_([$€]* \(#,##0.00\);_([$€]* &quot;-&quot;??_);_(@_)"/>
    <numFmt numFmtId="166" formatCode="#,##0.00\ &quot;€&quot;"/>
    <numFmt numFmtId="167" formatCode="0.000000"/>
    <numFmt numFmtId="168" formatCode="0.0%"/>
  </numFmts>
  <fonts count="4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4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40">
    <xf numFmtId="0" fontId="0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17" fillId="0" borderId="0"/>
    <xf numFmtId="44" fontId="17" fillId="0" borderId="0" applyFont="0" applyFill="0" applyBorder="0" applyAlignment="0" applyProtection="0"/>
    <xf numFmtId="0" fontId="16" fillId="0" borderId="0"/>
    <xf numFmtId="0" fontId="29" fillId="0" borderId="0"/>
    <xf numFmtId="165" fontId="29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15" fillId="0" borderId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14" fillId="0" borderId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504">
    <xf numFmtId="0" fontId="0" fillId="0" borderId="0" xfId="0"/>
    <xf numFmtId="0" fontId="18" fillId="0" borderId="0" xfId="3"/>
    <xf numFmtId="44" fontId="22" fillId="0" borderId="0" xfId="1" applyFont="1" applyAlignment="1">
      <alignment vertical="center"/>
    </xf>
    <xf numFmtId="0" fontId="24" fillId="0" borderId="0" xfId="0" applyFont="1"/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44" fontId="24" fillId="0" borderId="0" xfId="1" applyFont="1"/>
    <xf numFmtId="0" fontId="24" fillId="0" borderId="0" xfId="0" applyFont="1" applyAlignment="1">
      <alignment horizontal="center" wrapText="1"/>
    </xf>
    <xf numFmtId="0" fontId="24" fillId="0" borderId="0" xfId="0" applyFont="1" applyFill="1"/>
    <xf numFmtId="0" fontId="24" fillId="0" borderId="0" xfId="0" applyFont="1" applyFill="1" applyAlignment="1">
      <alignment horizontal="left" wrapText="1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25" fillId="0" borderId="0" xfId="0" applyFont="1"/>
    <xf numFmtId="49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14" fontId="25" fillId="0" borderId="0" xfId="0" applyNumberFormat="1" applyFont="1"/>
    <xf numFmtId="0" fontId="24" fillId="3" borderId="0" xfId="0" applyFont="1" applyFill="1" applyBorder="1" applyAlignment="1">
      <alignment horizontal="center"/>
    </xf>
    <xf numFmtId="0" fontId="24" fillId="0" borderId="0" xfId="0" applyNumberFormat="1" applyFont="1"/>
    <xf numFmtId="0" fontId="24" fillId="0" borderId="0" xfId="0" applyNumberFormat="1" applyFont="1" applyFill="1"/>
    <xf numFmtId="0" fontId="25" fillId="0" borderId="0" xfId="0" applyNumberFormat="1" applyFont="1"/>
    <xf numFmtId="9" fontId="24" fillId="0" borderId="0" xfId="2" applyFont="1" applyAlignment="1">
      <alignment horizontal="center"/>
    </xf>
    <xf numFmtId="44" fontId="24" fillId="0" borderId="0" xfId="1" applyFont="1" applyAlignment="1">
      <alignment horizontal="right"/>
    </xf>
    <xf numFmtId="14" fontId="24" fillId="0" borderId="0" xfId="1" applyNumberFormat="1" applyFont="1"/>
    <xf numFmtId="0" fontId="24" fillId="3" borderId="0" xfId="0" applyFont="1" applyFill="1" applyAlignment="1">
      <alignment horizontal="center"/>
    </xf>
    <xf numFmtId="0" fontId="24" fillId="3" borderId="0" xfId="0" applyFont="1" applyFill="1"/>
    <xf numFmtId="14" fontId="24" fillId="3" borderId="0" xfId="0" applyNumberFormat="1" applyFont="1" applyFill="1"/>
    <xf numFmtId="0" fontId="24" fillId="0" borderId="0" xfId="0" applyFont="1" applyFill="1" applyBorder="1" applyAlignment="1"/>
    <xf numFmtId="0" fontId="24" fillId="0" borderId="0" xfId="0" applyFont="1" applyFill="1" applyBorder="1" applyAlignment="1">
      <alignment horizontal="left"/>
    </xf>
    <xf numFmtId="0" fontId="25" fillId="0" borderId="0" xfId="0" applyFont="1" applyAlignment="1">
      <alignment vertical="top"/>
    </xf>
    <xf numFmtId="0" fontId="0" fillId="0" borderId="0" xfId="0" applyNumberFormat="1"/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44" fontId="21" fillId="0" borderId="1" xfId="1" applyFont="1" applyBorder="1" applyAlignment="1">
      <alignment horizontal="center" vertical="center" wrapText="1"/>
    </xf>
    <xf numFmtId="44" fontId="25" fillId="0" borderId="3" xfId="1" applyFont="1" applyBorder="1" applyAlignment="1">
      <alignment vertical="center"/>
    </xf>
    <xf numFmtId="0" fontId="29" fillId="0" borderId="0" xfId="7" applyFill="1"/>
    <xf numFmtId="0" fontId="30" fillId="0" borderId="0" xfId="7" applyFont="1" applyFill="1" applyAlignment="1"/>
    <xf numFmtId="0" fontId="29" fillId="0" borderId="0" xfId="7"/>
    <xf numFmtId="0" fontId="31" fillId="0" borderId="0" xfId="7" applyFont="1" applyFill="1"/>
    <xf numFmtId="0" fontId="31" fillId="0" borderId="0" xfId="7" applyFont="1"/>
    <xf numFmtId="0" fontId="29" fillId="0" borderId="0" xfId="7" applyFill="1" applyAlignment="1"/>
    <xf numFmtId="0" fontId="29" fillId="0" borderId="0" xfId="7" applyFill="1" applyAlignment="1">
      <alignment wrapText="1"/>
    </xf>
    <xf numFmtId="0" fontId="29" fillId="0" borderId="0" xfId="7" applyAlignment="1"/>
    <xf numFmtId="0" fontId="29" fillId="0" borderId="0" xfId="7" applyAlignment="1">
      <alignment wrapText="1"/>
    </xf>
    <xf numFmtId="0" fontId="29" fillId="9" borderId="0" xfId="7" applyFill="1" applyAlignment="1">
      <alignment wrapText="1"/>
    </xf>
    <xf numFmtId="0" fontId="31" fillId="0" borderId="0" xfId="7" applyFont="1" applyFill="1" applyAlignment="1">
      <alignment wrapText="1"/>
    </xf>
    <xf numFmtId="0" fontId="29" fillId="9" borderId="0" xfId="7" applyFill="1" applyAlignment="1" applyProtection="1">
      <alignment wrapText="1"/>
    </xf>
    <xf numFmtId="0" fontId="20" fillId="0" borderId="0" xfId="7" applyFont="1" applyFill="1"/>
    <xf numFmtId="0" fontId="20" fillId="0" borderId="0" xfId="15"/>
    <xf numFmtId="0" fontId="20" fillId="0" borderId="1" xfId="15" applyBorder="1"/>
    <xf numFmtId="0" fontId="29" fillId="0" borderId="0" xfId="7" applyAlignment="1">
      <alignment vertical="center"/>
    </xf>
    <xf numFmtId="0" fontId="29" fillId="0" borderId="0" xfId="7" applyFill="1" applyAlignment="1">
      <alignment vertical="center" wrapText="1"/>
    </xf>
    <xf numFmtId="0" fontId="29" fillId="0" borderId="0" xfId="7" applyAlignment="1">
      <alignment vertical="center" wrapText="1"/>
    </xf>
    <xf numFmtId="0" fontId="29" fillId="0" borderId="0" xfId="7" applyFill="1" applyAlignment="1">
      <alignment horizontal="left" vertical="center" wrapText="1"/>
    </xf>
    <xf numFmtId="0" fontId="29" fillId="0" borderId="0" xfId="7" applyAlignment="1">
      <alignment horizontal="left" vertical="center" wrapText="1"/>
    </xf>
    <xf numFmtId="0" fontId="20" fillId="0" borderId="0" xfId="7" applyFont="1" applyFill="1" applyBorder="1" applyAlignment="1">
      <alignment horizontal="left" vertical="center" wrapText="1"/>
    </xf>
    <xf numFmtId="0" fontId="33" fillId="0" borderId="0" xfId="7" applyFont="1" applyFill="1" applyAlignment="1">
      <alignment vertical="center" wrapText="1"/>
    </xf>
    <xf numFmtId="0" fontId="20" fillId="0" borderId="0" xfId="7" applyFont="1" applyFill="1" applyAlignment="1">
      <alignment vertical="center" wrapText="1"/>
    </xf>
    <xf numFmtId="0" fontId="20" fillId="0" borderId="0" xfId="7" applyFont="1" applyAlignment="1">
      <alignment vertical="center" wrapText="1"/>
    </xf>
    <xf numFmtId="0" fontId="20" fillId="0" borderId="0" xfId="7" applyFont="1" applyFill="1" applyAlignment="1">
      <alignment vertical="center" wrapText="1"/>
    </xf>
    <xf numFmtId="0" fontId="29" fillId="9" borderId="0" xfId="7" applyFill="1" applyAlignment="1">
      <alignment horizontal="left" vertical="center" wrapText="1"/>
    </xf>
    <xf numFmtId="0" fontId="26" fillId="0" borderId="0" xfId="7" applyFont="1" applyFill="1" applyAlignment="1">
      <alignment vertical="center" wrapText="1"/>
    </xf>
    <xf numFmtId="0" fontId="26" fillId="0" borderId="1" xfId="7" applyFont="1" applyFill="1" applyBorder="1" applyAlignment="1">
      <alignment horizontal="center" vertical="center" wrapText="1"/>
    </xf>
    <xf numFmtId="0" fontId="29" fillId="9" borderId="0" xfId="7" applyFill="1" applyAlignment="1">
      <alignment vertical="center" wrapText="1"/>
    </xf>
    <xf numFmtId="0" fontId="26" fillId="0" borderId="0" xfId="7" applyFont="1" applyFill="1" applyAlignment="1">
      <alignment horizontal="right" vertical="center" wrapText="1"/>
    </xf>
    <xf numFmtId="0" fontId="29" fillId="0" borderId="0" xfId="7" applyBorder="1" applyAlignment="1">
      <alignment wrapText="1"/>
    </xf>
    <xf numFmtId="0" fontId="20" fillId="0" borderId="0" xfId="7" applyFont="1" applyFill="1" applyBorder="1" applyAlignment="1">
      <alignment horizontal="right" vertical="center" wrapText="1"/>
    </xf>
    <xf numFmtId="0" fontId="29" fillId="9" borderId="0" xfId="7" applyFill="1" applyAlignment="1" applyProtection="1">
      <alignment vertical="center" wrapText="1"/>
    </xf>
    <xf numFmtId="0" fontId="0" fillId="0" borderId="0" xfId="0"/>
    <xf numFmtId="0" fontId="24" fillId="0" borderId="0" xfId="0" applyFont="1" applyAlignment="1">
      <alignment horizontal="center"/>
    </xf>
    <xf numFmtId="44" fontId="25" fillId="0" borderId="0" xfId="1" applyFont="1" applyAlignment="1">
      <alignment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12" xfId="7" applyFont="1" applyFill="1" applyBorder="1" applyAlignment="1">
      <alignment vertical="center" wrapText="1"/>
    </xf>
    <xf numFmtId="0" fontId="25" fillId="0" borderId="0" xfId="0" applyFont="1" applyAlignment="1">
      <alignment horizontal="right" vertical="center" wrapText="1"/>
    </xf>
    <xf numFmtId="1" fontId="25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0" fillId="0" borderId="0" xfId="7" applyFont="1" applyFill="1" applyAlignment="1" applyProtection="1">
      <alignment vertical="center" wrapText="1"/>
    </xf>
    <xf numFmtId="0" fontId="20" fillId="0" borderId="0" xfId="7" applyFont="1" applyFill="1" applyBorder="1" applyAlignment="1" applyProtection="1">
      <alignment horizontal="left" vertical="center" wrapText="1"/>
    </xf>
    <xf numFmtId="0" fontId="24" fillId="8" borderId="7" xfId="0" applyFont="1" applyFill="1" applyBorder="1" applyAlignment="1" applyProtection="1"/>
    <xf numFmtId="44" fontId="21" fillId="0" borderId="5" xfId="1" applyFont="1" applyBorder="1" applyAlignment="1" applyProtection="1">
      <alignment horizontal="center" vertical="top" wrapText="1"/>
    </xf>
    <xf numFmtId="44" fontId="21" fillId="0" borderId="5" xfId="1" applyFont="1" applyBorder="1" applyAlignment="1" applyProtection="1">
      <alignment horizontal="center" vertical="center" wrapText="1"/>
    </xf>
    <xf numFmtId="0" fontId="29" fillId="0" borderId="0" xfId="7" applyFill="1" applyBorder="1" applyAlignment="1" applyProtection="1">
      <alignment horizontal="left" wrapText="1"/>
    </xf>
    <xf numFmtId="0" fontId="20" fillId="0" borderId="0" xfId="7" applyFont="1" applyFill="1" applyAlignment="1" applyProtection="1">
      <alignment horizontal="left" vertical="center" wrapText="1"/>
    </xf>
    <xf numFmtId="0" fontId="29" fillId="3" borderId="0" xfId="7" applyFill="1" applyAlignment="1" applyProtection="1">
      <alignment vertical="center" wrapText="1"/>
    </xf>
    <xf numFmtId="0" fontId="29" fillId="0" borderId="0" xfId="7" applyFill="1" applyAlignment="1" applyProtection="1">
      <alignment wrapText="1"/>
    </xf>
    <xf numFmtId="0" fontId="29" fillId="0" borderId="0" xfId="7" applyFill="1" applyBorder="1" applyAlignment="1" applyProtection="1">
      <alignment wrapText="1"/>
    </xf>
    <xf numFmtId="3" fontId="29" fillId="0" borderId="0" xfId="7" applyNumberFormat="1" applyFill="1" applyBorder="1" applyAlignment="1" applyProtection="1">
      <alignment horizontal="center" wrapText="1"/>
    </xf>
    <xf numFmtId="3" fontId="20" fillId="0" borderId="0" xfId="7" applyNumberFormat="1" applyFont="1" applyFill="1" applyBorder="1" applyAlignment="1" applyProtection="1">
      <alignment horizontal="right"/>
    </xf>
    <xf numFmtId="0" fontId="24" fillId="3" borderId="0" xfId="0" applyFont="1" applyFill="1" applyBorder="1" applyAlignment="1" applyProtection="1">
      <alignment horizontal="left"/>
    </xf>
    <xf numFmtId="49" fontId="24" fillId="3" borderId="0" xfId="0" applyNumberFormat="1" applyFont="1" applyFill="1" applyBorder="1" applyAlignment="1" applyProtection="1"/>
    <xf numFmtId="14" fontId="24" fillId="3" borderId="0" xfId="0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 applyProtection="1"/>
    <xf numFmtId="0" fontId="13" fillId="0" borderId="1" xfId="26" applyFont="1" applyBorder="1" applyAlignment="1">
      <alignment horizontal="left" vertical="center"/>
    </xf>
    <xf numFmtId="0" fontId="13" fillId="0" borderId="1" xfId="26" applyBorder="1" applyAlignment="1">
      <alignment horizontal="center"/>
    </xf>
    <xf numFmtId="166" fontId="13" fillId="0" borderId="1" xfId="26" applyNumberFormat="1" applyBorder="1" applyAlignment="1">
      <alignment horizontal="right"/>
    </xf>
    <xf numFmtId="0" fontId="12" fillId="0" borderId="0" xfId="3" applyFont="1"/>
    <xf numFmtId="0" fontId="21" fillId="11" borderId="1" xfId="14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2" fillId="0" borderId="0" xfId="27" applyFont="1" applyAlignment="1">
      <alignment vertical="center"/>
    </xf>
    <xf numFmtId="0" fontId="22" fillId="0" borderId="0" xfId="27" applyFont="1"/>
    <xf numFmtId="0" fontId="22" fillId="0" borderId="0" xfId="27" applyFont="1" applyAlignment="1">
      <alignment horizontal="center"/>
    </xf>
    <xf numFmtId="0" fontId="12" fillId="0" borderId="0" xfId="27" applyAlignment="1">
      <alignment horizontal="center"/>
    </xf>
    <xf numFmtId="0" fontId="12" fillId="0" borderId="0" xfId="27" applyAlignment="1">
      <alignment wrapText="1"/>
    </xf>
    <xf numFmtId="0" fontId="12" fillId="0" borderId="0" xfId="27" applyNumberFormat="1" applyAlignment="1">
      <alignment horizontal="left" vertical="center"/>
    </xf>
    <xf numFmtId="164" fontId="12" fillId="0" borderId="0" xfId="27" applyNumberFormat="1" applyAlignment="1">
      <alignment vertical="center"/>
    </xf>
    <xf numFmtId="0" fontId="12" fillId="0" borderId="0" xfId="27" applyAlignment="1">
      <alignment vertical="center"/>
    </xf>
    <xf numFmtId="0" fontId="12" fillId="0" borderId="0" xfId="27"/>
    <xf numFmtId="0" fontId="21" fillId="0" borderId="4" xfId="27" applyFont="1" applyBorder="1" applyAlignment="1" applyProtection="1">
      <alignment horizontal="center" vertical="center" wrapText="1"/>
    </xf>
    <xf numFmtId="0" fontId="21" fillId="0" borderId="6" xfId="27" applyFont="1" applyBorder="1" applyAlignment="1" applyProtection="1">
      <alignment horizontal="center" vertical="center" wrapText="1"/>
    </xf>
    <xf numFmtId="0" fontId="12" fillId="0" borderId="0" xfId="27" applyFont="1" applyAlignment="1">
      <alignment vertical="center"/>
    </xf>
    <xf numFmtId="1" fontId="12" fillId="0" borderId="2" xfId="27" applyNumberFormat="1" applyFont="1" applyBorder="1" applyAlignment="1" applyProtection="1">
      <alignment horizontal="center"/>
    </xf>
    <xf numFmtId="1" fontId="12" fillId="0" borderId="1" xfId="27" applyNumberFormat="1" applyFont="1" applyBorder="1" applyAlignment="1" applyProtection="1">
      <alignment horizontal="center"/>
    </xf>
    <xf numFmtId="0" fontId="12" fillId="2" borderId="1" xfId="27" applyFont="1" applyFill="1" applyBorder="1" applyAlignment="1" applyProtection="1">
      <alignment vertical="center"/>
    </xf>
    <xf numFmtId="1" fontId="21" fillId="2" borderId="1" xfId="27" applyNumberFormat="1" applyFont="1" applyFill="1" applyBorder="1" applyAlignment="1" applyProtection="1">
      <alignment horizontal="center"/>
    </xf>
    <xf numFmtId="0" fontId="21" fillId="2" borderId="1" xfId="27" applyFont="1" applyFill="1" applyBorder="1" applyAlignment="1" applyProtection="1">
      <alignment vertical="center"/>
    </xf>
    <xf numFmtId="0" fontId="21" fillId="0" borderId="0" xfId="27" applyFont="1"/>
    <xf numFmtId="164" fontId="25" fillId="0" borderId="1" xfId="27" applyNumberFormat="1" applyFont="1" applyFill="1" applyBorder="1" applyAlignment="1" applyProtection="1">
      <alignment vertical="center"/>
    </xf>
    <xf numFmtId="0" fontId="21" fillId="2" borderId="1" xfId="27" applyFont="1" applyFill="1" applyBorder="1" applyAlignment="1" applyProtection="1">
      <alignment vertical="center"/>
      <protection locked="0"/>
    </xf>
    <xf numFmtId="0" fontId="27" fillId="0" borderId="4" xfId="27" applyFont="1" applyBorder="1" applyAlignment="1" applyProtection="1">
      <alignment horizontal="center" vertical="center" wrapText="1"/>
    </xf>
    <xf numFmtId="0" fontId="27" fillId="0" borderId="6" xfId="27" applyFont="1" applyBorder="1" applyAlignment="1" applyProtection="1">
      <alignment horizontal="center" vertical="center" wrapText="1"/>
    </xf>
    <xf numFmtId="164" fontId="12" fillId="0" borderId="2" xfId="27" applyNumberFormat="1" applyFont="1" applyFill="1" applyBorder="1" applyAlignment="1" applyProtection="1">
      <alignment vertical="center"/>
    </xf>
    <xf numFmtId="44" fontId="24" fillId="0" borderId="0" xfId="1" applyFont="1" applyAlignment="1">
      <alignment vertical="center"/>
    </xf>
    <xf numFmtId="0" fontId="24" fillId="0" borderId="0" xfId="27" applyFont="1"/>
    <xf numFmtId="0" fontId="25" fillId="0" borderId="0" xfId="27" applyFont="1" applyAlignment="1">
      <alignment vertical="center" wrapText="1"/>
    </xf>
    <xf numFmtId="0" fontId="25" fillId="0" borderId="0" xfId="27" applyFont="1" applyAlignment="1">
      <alignment wrapText="1"/>
    </xf>
    <xf numFmtId="0" fontId="12" fillId="0" borderId="0" xfId="27" applyFont="1"/>
    <xf numFmtId="0" fontId="12" fillId="0" borderId="0" xfId="27" applyFont="1" applyAlignment="1">
      <alignment wrapText="1"/>
    </xf>
    <xf numFmtId="44" fontId="12" fillId="0" borderId="0" xfId="1" applyFont="1" applyAlignment="1">
      <alignment vertical="center"/>
    </xf>
    <xf numFmtId="44" fontId="12" fillId="0" borderId="0" xfId="1" applyFont="1" applyAlignment="1">
      <alignment wrapText="1"/>
    </xf>
    <xf numFmtId="0" fontId="27" fillId="0" borderId="0" xfId="27" applyFont="1" applyFill="1" applyBorder="1" applyAlignment="1">
      <alignment vertical="center"/>
    </xf>
    <xf numFmtId="44" fontId="27" fillId="0" borderId="0" xfId="1" applyFont="1" applyFill="1" applyBorder="1" applyAlignment="1">
      <alignment vertical="center"/>
    </xf>
    <xf numFmtId="0" fontId="27" fillId="0" borderId="0" xfId="28" applyFont="1" applyFill="1" applyBorder="1" applyAlignment="1">
      <alignment vertical="center"/>
    </xf>
    <xf numFmtId="9" fontId="27" fillId="0" borderId="0" xfId="2" applyFont="1" applyFill="1" applyBorder="1" applyAlignment="1">
      <alignment horizontal="right" vertical="center"/>
    </xf>
    <xf numFmtId="0" fontId="22" fillId="0" borderId="0" xfId="27" applyFont="1" applyFill="1" applyBorder="1" applyAlignment="1">
      <alignment vertical="center"/>
    </xf>
    <xf numFmtId="1" fontId="26" fillId="8" borderId="1" xfId="7" applyNumberFormat="1" applyFont="1" applyFill="1" applyBorder="1" applyAlignment="1" applyProtection="1">
      <alignment horizontal="center" vertical="center" wrapText="1"/>
    </xf>
    <xf numFmtId="0" fontId="32" fillId="0" borderId="0" xfId="7" applyFont="1" applyAlignment="1">
      <alignment vertical="center" wrapText="1"/>
    </xf>
    <xf numFmtId="0" fontId="24" fillId="3" borderId="3" xfId="0" applyFont="1" applyFill="1" applyBorder="1" applyAlignment="1" applyProtection="1">
      <alignment horizontal="left"/>
    </xf>
    <xf numFmtId="0" fontId="24" fillId="3" borderId="7" xfId="0" applyFont="1" applyFill="1" applyBorder="1" applyAlignment="1" applyProtection="1">
      <alignment horizontal="left"/>
    </xf>
    <xf numFmtId="0" fontId="24" fillId="3" borderId="7" xfId="0" applyNumberFormat="1" applyFont="1" applyFill="1" applyBorder="1" applyAlignment="1" applyProtection="1">
      <alignment horizontal="left"/>
    </xf>
    <xf numFmtId="14" fontId="24" fillId="3" borderId="7" xfId="0" applyNumberFormat="1" applyFont="1" applyFill="1" applyBorder="1" applyAlignment="1" applyProtection="1">
      <alignment horizontal="left"/>
    </xf>
    <xf numFmtId="0" fontId="22" fillId="0" borderId="0" xfId="27" applyFont="1" applyAlignment="1">
      <alignment vertical="top" wrapText="1"/>
    </xf>
    <xf numFmtId="0" fontId="22" fillId="0" borderId="0" xfId="27" applyNumberFormat="1" applyFont="1" applyAlignment="1">
      <alignment horizontal="left" vertical="top"/>
    </xf>
    <xf numFmtId="164" fontId="22" fillId="0" borderId="0" xfId="27" applyNumberFormat="1" applyFont="1" applyAlignment="1">
      <alignment vertical="top"/>
    </xf>
    <xf numFmtId="0" fontId="22" fillId="0" borderId="0" xfId="27" applyFont="1" applyAlignment="1">
      <alignment vertical="top"/>
    </xf>
    <xf numFmtId="0" fontId="35" fillId="0" borderId="0" xfId="27" applyFont="1" applyAlignment="1">
      <alignment horizontal="left" vertical="top"/>
    </xf>
    <xf numFmtId="0" fontId="23" fillId="0" borderId="0" xfId="27" applyFont="1" applyAlignment="1">
      <alignment horizontal="left" vertical="top"/>
    </xf>
    <xf numFmtId="0" fontId="22" fillId="0" borderId="0" xfId="27" applyFont="1" applyBorder="1"/>
    <xf numFmtId="0" fontId="24" fillId="0" borderId="0" xfId="27" applyFont="1" applyBorder="1"/>
    <xf numFmtId="0" fontId="12" fillId="0" borderId="0" xfId="27" applyFont="1" applyBorder="1"/>
    <xf numFmtId="0" fontId="24" fillId="3" borderId="3" xfId="0" applyFont="1" applyFill="1" applyBorder="1" applyAlignment="1" applyProtection="1">
      <alignment horizontal="left" indent="1"/>
    </xf>
    <xf numFmtId="0" fontId="24" fillId="3" borderId="0" xfId="0" applyFont="1" applyFill="1" applyBorder="1" applyAlignment="1" applyProtection="1">
      <alignment horizontal="left" indent="1"/>
    </xf>
    <xf numFmtId="0" fontId="24" fillId="3" borderId="7" xfId="0" applyNumberFormat="1" applyFont="1" applyFill="1" applyBorder="1" applyAlignment="1" applyProtection="1">
      <alignment horizontal="left" indent="1"/>
    </xf>
    <xf numFmtId="0" fontId="24" fillId="3" borderId="0" xfId="0" applyNumberFormat="1" applyFont="1" applyFill="1" applyBorder="1" applyAlignment="1" applyProtection="1">
      <alignment horizontal="left" indent="1"/>
    </xf>
    <xf numFmtId="14" fontId="24" fillId="3" borderId="7" xfId="0" applyNumberFormat="1" applyFont="1" applyFill="1" applyBorder="1" applyAlignment="1" applyProtection="1">
      <alignment horizontal="left" indent="1"/>
    </xf>
    <xf numFmtId="14" fontId="24" fillId="3" borderId="0" xfId="0" applyNumberFormat="1" applyFont="1" applyFill="1" applyBorder="1" applyAlignment="1" applyProtection="1">
      <alignment horizontal="left" indent="1"/>
    </xf>
    <xf numFmtId="0" fontId="35" fillId="0" borderId="0" xfId="27" applyFont="1"/>
    <xf numFmtId="164" fontId="21" fillId="2" borderId="2" xfId="27" applyNumberFormat="1" applyFont="1" applyFill="1" applyBorder="1" applyAlignment="1" applyProtection="1">
      <alignment vertical="center"/>
    </xf>
    <xf numFmtId="164" fontId="27" fillId="2" borderId="1" xfId="27" applyNumberFormat="1" applyFont="1" applyFill="1" applyBorder="1" applyAlignment="1" applyProtection="1">
      <alignment vertical="center"/>
    </xf>
    <xf numFmtId="0" fontId="0" fillId="0" borderId="0" xfId="0"/>
    <xf numFmtId="0" fontId="36" fillId="0" borderId="0" xfId="0" applyFont="1"/>
    <xf numFmtId="0" fontId="0" fillId="0" borderId="0" xfId="0"/>
    <xf numFmtId="0" fontId="0" fillId="0" borderId="0" xfId="0" applyAlignment="1"/>
    <xf numFmtId="3" fontId="29" fillId="14" borderId="1" xfId="7" applyNumberFormat="1" applyFill="1" applyBorder="1" applyAlignment="1" applyProtection="1">
      <alignment horizontal="left" vertical="center" wrapText="1"/>
      <protection locked="0"/>
    </xf>
    <xf numFmtId="0" fontId="25" fillId="14" borderId="1" xfId="0" applyFont="1" applyFill="1" applyBorder="1" applyAlignment="1" applyProtection="1">
      <alignment horizontal="left" vertical="center" wrapText="1" indent="1"/>
      <protection locked="0"/>
    </xf>
    <xf numFmtId="0" fontId="25" fillId="14" borderId="1" xfId="0" applyFont="1" applyFill="1" applyBorder="1" applyAlignment="1" applyProtection="1">
      <alignment horizontal="center" vertical="center" wrapText="1"/>
      <protection locked="0"/>
    </xf>
    <xf numFmtId="44" fontId="27" fillId="14" borderId="1" xfId="1" applyFont="1" applyFill="1" applyBorder="1" applyAlignment="1" applyProtection="1">
      <alignment vertical="center"/>
      <protection locked="0"/>
    </xf>
    <xf numFmtId="0" fontId="12" fillId="14" borderId="2" xfId="27" applyFont="1" applyFill="1" applyBorder="1" applyAlignment="1" applyProtection="1">
      <alignment vertical="center"/>
      <protection locked="0"/>
    </xf>
    <xf numFmtId="0" fontId="12" fillId="14" borderId="1" xfId="27" applyFont="1" applyFill="1" applyBorder="1" applyAlignment="1" applyProtection="1">
      <alignment vertical="center"/>
      <protection locked="0"/>
    </xf>
    <xf numFmtId="0" fontId="21" fillId="14" borderId="1" xfId="27" applyFont="1" applyFill="1" applyBorder="1" applyAlignment="1" applyProtection="1">
      <alignment vertical="center"/>
      <protection locked="0"/>
    </xf>
    <xf numFmtId="0" fontId="25" fillId="14" borderId="3" xfId="27" applyFont="1" applyFill="1" applyBorder="1" applyAlignment="1" applyProtection="1">
      <alignment wrapText="1"/>
      <protection locked="0"/>
    </xf>
    <xf numFmtId="0" fontId="27" fillId="0" borderId="5" xfId="27" applyFont="1" applyBorder="1" applyAlignment="1" applyProtection="1">
      <alignment horizontal="left" vertical="center" wrapText="1" indent="1"/>
    </xf>
    <xf numFmtId="0" fontId="25" fillId="0" borderId="2" xfId="0" applyFont="1" applyFill="1" applyBorder="1" applyAlignment="1" applyProtection="1">
      <alignment horizontal="left" wrapText="1" indent="1"/>
    </xf>
    <xf numFmtId="0" fontId="25" fillId="0" borderId="1" xfId="0" applyFont="1" applyFill="1" applyBorder="1" applyAlignment="1" applyProtection="1">
      <alignment horizontal="left" wrapText="1" indent="1"/>
    </xf>
    <xf numFmtId="0" fontId="21" fillId="2" borderId="1" xfId="27" applyFont="1" applyFill="1" applyBorder="1" applyAlignment="1" applyProtection="1">
      <alignment horizontal="left" wrapText="1" indent="1"/>
    </xf>
    <xf numFmtId="0" fontId="21" fillId="2" borderId="1" xfId="27" applyFont="1" applyFill="1" applyBorder="1" applyAlignment="1" applyProtection="1">
      <alignment horizontal="left" indent="1"/>
    </xf>
    <xf numFmtId="0" fontId="27" fillId="0" borderId="5" xfId="27" applyNumberFormat="1" applyFont="1" applyBorder="1" applyAlignment="1" applyProtection="1">
      <alignment horizontal="left" vertical="center" wrapText="1" indent="1"/>
    </xf>
    <xf numFmtId="0" fontId="25" fillId="0" borderId="2" xfId="0" applyFont="1" applyFill="1" applyBorder="1" applyAlignment="1" applyProtection="1">
      <alignment horizontal="left" vertical="center" wrapText="1" indent="1"/>
    </xf>
    <xf numFmtId="0" fontId="25" fillId="2" borderId="2" xfId="0" applyFont="1" applyFill="1" applyBorder="1" applyAlignment="1" applyProtection="1">
      <alignment horizontal="left" vertical="center" wrapText="1" indent="1"/>
    </xf>
    <xf numFmtId="0" fontId="21" fillId="0" borderId="5" xfId="27" applyFont="1" applyBorder="1" applyAlignment="1" applyProtection="1">
      <alignment horizontal="left" vertical="center" wrapText="1" indent="1"/>
    </xf>
    <xf numFmtId="0" fontId="21" fillId="0" borderId="5" xfId="27" applyNumberFormat="1" applyFont="1" applyBorder="1" applyAlignment="1" applyProtection="1">
      <alignment horizontal="left" vertical="center" wrapText="1" indent="1"/>
    </xf>
    <xf numFmtId="0" fontId="24" fillId="0" borderId="0" xfId="0" applyFont="1" applyAlignment="1">
      <alignment horizontal="left" indent="1"/>
    </xf>
    <xf numFmtId="0" fontId="24" fillId="0" borderId="0" xfId="0" applyFont="1" applyFill="1" applyAlignment="1">
      <alignment horizontal="left" indent="1"/>
    </xf>
    <xf numFmtId="0" fontId="21" fillId="0" borderId="1" xfId="0" applyFont="1" applyBorder="1" applyAlignment="1">
      <alignment horizontal="left" vertical="center" wrapText="1" indent="1"/>
    </xf>
    <xf numFmtId="0" fontId="25" fillId="0" borderId="1" xfId="0" applyFont="1" applyFill="1" applyBorder="1" applyAlignment="1">
      <alignment horizontal="left" vertical="center" wrapText="1" indent="1"/>
    </xf>
    <xf numFmtId="0" fontId="25" fillId="0" borderId="0" xfId="0" applyFont="1" applyAlignment="1">
      <alignment horizontal="left" indent="1"/>
    </xf>
    <xf numFmtId="0" fontId="21" fillId="0" borderId="1" xfId="0" applyFont="1" applyBorder="1" applyAlignment="1" applyProtection="1">
      <alignment horizontal="left" vertical="center" wrapText="1" indent="1"/>
    </xf>
    <xf numFmtId="0" fontId="24" fillId="0" borderId="0" xfId="0" applyFont="1" applyAlignment="1">
      <alignment horizontal="left" wrapText="1" indent="1"/>
    </xf>
    <xf numFmtId="0" fontId="20" fillId="0" borderId="1" xfId="15" applyBorder="1"/>
    <xf numFmtId="0" fontId="20" fillId="10" borderId="1" xfId="15" applyFill="1" applyBorder="1"/>
    <xf numFmtId="0" fontId="20" fillId="10" borderId="1" xfId="15" applyFill="1" applyBorder="1" applyAlignment="1"/>
    <xf numFmtId="0" fontId="20" fillId="0" borderId="1" xfId="15" applyBorder="1" applyAlignment="1"/>
    <xf numFmtId="0" fontId="7" fillId="6" borderId="1" xfId="181" applyFill="1" applyBorder="1"/>
    <xf numFmtId="0" fontId="7" fillId="6" borderId="1" xfId="181" applyFont="1" applyFill="1" applyBorder="1"/>
    <xf numFmtId="0" fontId="7" fillId="4" borderId="1" xfId="181" applyFont="1" applyFill="1" applyBorder="1"/>
    <xf numFmtId="0" fontId="21" fillId="5" borderId="1" xfId="88" applyFont="1" applyFill="1" applyBorder="1"/>
    <xf numFmtId="0" fontId="7" fillId="5" borderId="1" xfId="88" applyFill="1" applyBorder="1"/>
    <xf numFmtId="0" fontId="7" fillId="0" borderId="1" xfId="181" applyBorder="1"/>
    <xf numFmtId="0" fontId="7" fillId="0" borderId="1" xfId="181" applyFont="1" applyBorder="1"/>
    <xf numFmtId="0" fontId="21" fillId="5" borderId="1" xfId="202" applyFont="1" applyFill="1" applyBorder="1"/>
    <xf numFmtId="0" fontId="7" fillId="0" borderId="1" xfId="203" applyFill="1" applyBorder="1"/>
    <xf numFmtId="0" fontId="20" fillId="6" borderId="1" xfId="203" applyFont="1" applyFill="1" applyBorder="1" applyProtection="1"/>
    <xf numFmtId="0" fontId="7" fillId="6" borderId="1" xfId="203" applyFill="1" applyBorder="1" applyAlignment="1" applyProtection="1"/>
    <xf numFmtId="0" fontId="7" fillId="6" borderId="1" xfId="203" applyFont="1" applyFill="1" applyBorder="1" applyAlignment="1" applyProtection="1"/>
    <xf numFmtId="0" fontId="7" fillId="6" borderId="1" xfId="203" applyFill="1" applyBorder="1" applyProtection="1"/>
    <xf numFmtId="0" fontId="7" fillId="0" borderId="1" xfId="203" applyFill="1" applyBorder="1" applyAlignment="1" applyProtection="1"/>
    <xf numFmtId="0" fontId="20" fillId="0" borderId="1" xfId="203" applyFont="1" applyFill="1" applyBorder="1" applyAlignment="1" applyProtection="1"/>
    <xf numFmtId="0" fontId="20" fillId="0" borderId="1" xfId="203" applyFont="1" applyFill="1" applyBorder="1" applyProtection="1"/>
    <xf numFmtId="0" fontId="7" fillId="4" borderId="1" xfId="203" applyFill="1" applyBorder="1"/>
    <xf numFmtId="0" fontId="7" fillId="4" borderId="1" xfId="203" applyFont="1" applyFill="1" applyBorder="1"/>
    <xf numFmtId="0" fontId="20" fillId="4" borderId="1" xfId="203" applyFont="1" applyFill="1" applyBorder="1" applyProtection="1"/>
    <xf numFmtId="0" fontId="7" fillId="4" borderId="1" xfId="203" applyFont="1" applyFill="1" applyBorder="1" applyAlignment="1" applyProtection="1"/>
    <xf numFmtId="0" fontId="7" fillId="4" borderId="1" xfId="203" applyFont="1" applyFill="1" applyBorder="1" applyProtection="1"/>
    <xf numFmtId="0" fontId="7" fillId="4" borderId="1" xfId="203" applyFill="1" applyBorder="1" applyProtection="1"/>
    <xf numFmtId="0" fontId="7" fillId="4" borderId="1" xfId="203" applyFill="1" applyBorder="1" applyAlignment="1" applyProtection="1"/>
    <xf numFmtId="0" fontId="20" fillId="6" borderId="1" xfId="203" applyFont="1" applyFill="1" applyBorder="1" applyAlignment="1" applyProtection="1"/>
    <xf numFmtId="0" fontId="7" fillId="12" borderId="1" xfId="181" applyFont="1" applyFill="1" applyBorder="1"/>
    <xf numFmtId="0" fontId="7" fillId="12" borderId="1" xfId="203" applyFill="1" applyBorder="1"/>
    <xf numFmtId="0" fontId="7" fillId="12" borderId="1" xfId="203" applyFont="1" applyFill="1" applyBorder="1" applyAlignment="1" applyProtection="1"/>
    <xf numFmtId="0" fontId="0" fillId="0" borderId="0" xfId="0"/>
    <xf numFmtId="0" fontId="7" fillId="3" borderId="0" xfId="181" applyFont="1" applyFill="1" applyBorder="1"/>
    <xf numFmtId="0" fontId="21" fillId="3" borderId="1" xfId="88" applyFont="1" applyFill="1" applyBorder="1"/>
    <xf numFmtId="0" fontId="7" fillId="6" borderId="1" xfId="181" applyFill="1" applyBorder="1"/>
    <xf numFmtId="0" fontId="7" fillId="6" borderId="1" xfId="181" applyFont="1" applyFill="1" applyBorder="1"/>
    <xf numFmtId="0" fontId="7" fillId="4" borderId="1" xfId="181" applyFont="1" applyFill="1" applyBorder="1"/>
    <xf numFmtId="0" fontId="7" fillId="6" borderId="1" xfId="88" applyFill="1" applyBorder="1"/>
    <xf numFmtId="0" fontId="7" fillId="7" borderId="1" xfId="181" applyFill="1" applyBorder="1"/>
    <xf numFmtId="0" fontId="7" fillId="13" borderId="1" xfId="181" applyFill="1" applyBorder="1"/>
    <xf numFmtId="0" fontId="7" fillId="13" borderId="1" xfId="181" applyFont="1" applyFill="1" applyBorder="1"/>
    <xf numFmtId="0" fontId="26" fillId="3" borderId="1" xfId="88" applyFont="1" applyFill="1" applyBorder="1"/>
    <xf numFmtId="0" fontId="26" fillId="3" borderId="9" xfId="88" applyFont="1" applyFill="1" applyBorder="1"/>
    <xf numFmtId="0" fontId="7" fillId="4" borderId="9" xfId="181" applyFill="1" applyBorder="1"/>
    <xf numFmtId="0" fontId="7" fillId="4" borderId="9" xfId="181" applyFont="1" applyFill="1" applyBorder="1"/>
    <xf numFmtId="0" fontId="7" fillId="5" borderId="9" xfId="181" applyFill="1" applyBorder="1"/>
    <xf numFmtId="0" fontId="7" fillId="5" borderId="1" xfId="181" applyFill="1" applyBorder="1"/>
    <xf numFmtId="164" fontId="27" fillId="0" borderId="1" xfId="27" applyNumberFormat="1" applyFont="1" applyFill="1" applyBorder="1" applyAlignment="1" applyProtection="1">
      <alignment vertical="center"/>
    </xf>
    <xf numFmtId="0" fontId="27" fillId="0" borderId="2" xfId="0" applyFont="1" applyFill="1" applyBorder="1" applyAlignment="1" applyProtection="1">
      <alignment horizontal="left" vertical="center" wrapText="1" indent="1"/>
    </xf>
    <xf numFmtId="0" fontId="0" fillId="0" borderId="0" xfId="0" applyNumberFormat="1"/>
    <xf numFmtId="0" fontId="24" fillId="3" borderId="0" xfId="0" applyFont="1" applyFill="1" applyBorder="1" applyAlignment="1" applyProtection="1"/>
    <xf numFmtId="0" fontId="24" fillId="0" borderId="0" xfId="0" applyFont="1" applyAlignment="1">
      <alignment horizontal="left" wrapText="1" indent="1"/>
    </xf>
    <xf numFmtId="10" fontId="27" fillId="0" borderId="21" xfId="2" applyNumberFormat="1" applyFont="1" applyBorder="1" applyAlignment="1">
      <alignment horizontal="right" vertical="center" indent="2"/>
    </xf>
    <xf numFmtId="10" fontId="27" fillId="0" borderId="22" xfId="2" applyNumberFormat="1" applyFont="1" applyBorder="1" applyAlignment="1">
      <alignment horizontal="right" vertical="center" indent="2"/>
    </xf>
    <xf numFmtId="10" fontId="27" fillId="0" borderId="23" xfId="2" applyNumberFormat="1" applyFont="1" applyBorder="1" applyAlignment="1">
      <alignment horizontal="right" vertical="center" indent="2"/>
    </xf>
    <xf numFmtId="10" fontId="27" fillId="0" borderId="22" xfId="205" applyNumberFormat="1" applyFont="1" applyBorder="1" applyAlignment="1">
      <alignment horizontal="right" vertical="center" indent="2"/>
    </xf>
    <xf numFmtId="10" fontId="27" fillId="0" borderId="6" xfId="1" applyNumberFormat="1" applyFont="1" applyBorder="1" applyAlignment="1">
      <alignment horizontal="right" vertical="center" indent="2"/>
    </xf>
    <xf numFmtId="0" fontId="27" fillId="0" borderId="4" xfId="205" applyFont="1" applyBorder="1" applyAlignment="1">
      <alignment horizontal="left" vertical="center" wrapText="1" indent="1"/>
    </xf>
    <xf numFmtId="0" fontId="27" fillId="0" borderId="14" xfId="205" applyFont="1" applyBorder="1" applyAlignment="1">
      <alignment horizontal="left" vertical="center" indent="1"/>
    </xf>
    <xf numFmtId="0" fontId="27" fillId="0" borderId="18" xfId="205" applyFont="1" applyBorder="1" applyAlignment="1">
      <alignment horizontal="left" vertical="center" indent="1"/>
    </xf>
    <xf numFmtId="0" fontId="27" fillId="0" borderId="17" xfId="205" applyFont="1" applyBorder="1" applyAlignment="1">
      <alignment horizontal="left" vertical="center" indent="1"/>
    </xf>
    <xf numFmtId="0" fontId="27" fillId="0" borderId="17" xfId="205" applyFont="1" applyBorder="1" applyAlignment="1">
      <alignment horizontal="left" vertical="center" wrapText="1" indent="1"/>
    </xf>
    <xf numFmtId="0" fontId="27" fillId="0" borderId="18" xfId="205" applyFont="1" applyBorder="1" applyAlignment="1">
      <alignment horizontal="left" vertical="center" wrapText="1" indent="1"/>
    </xf>
    <xf numFmtId="0" fontId="22" fillId="0" borderId="3" xfId="27" applyFont="1" applyBorder="1"/>
    <xf numFmtId="9" fontId="27" fillId="0" borderId="0" xfId="1" applyNumberFormat="1" applyFont="1" applyFill="1" applyBorder="1" applyAlignment="1">
      <alignment horizontal="right" vertical="center" indent="2"/>
    </xf>
    <xf numFmtId="166" fontId="27" fillId="0" borderId="5" xfId="1" applyNumberFormat="1" applyFont="1" applyBorder="1" applyAlignment="1">
      <alignment horizontal="right" vertical="center" indent="2"/>
    </xf>
    <xf numFmtId="166" fontId="27" fillId="0" borderId="2" xfId="2" applyNumberFormat="1" applyFont="1" applyBorder="1" applyAlignment="1">
      <alignment horizontal="right" vertical="center" indent="2"/>
    </xf>
    <xf numFmtId="166" fontId="27" fillId="0" borderId="1" xfId="2" applyNumberFormat="1" applyFont="1" applyBorder="1" applyAlignment="1">
      <alignment horizontal="right" vertical="center" indent="2"/>
    </xf>
    <xf numFmtId="166" fontId="27" fillId="0" borderId="20" xfId="2" applyNumberFormat="1" applyFont="1" applyBorder="1" applyAlignment="1">
      <alignment horizontal="right" vertical="center" indent="2"/>
    </xf>
    <xf numFmtId="166" fontId="27" fillId="0" borderId="1" xfId="205" applyNumberFormat="1" applyFont="1" applyBorder="1" applyAlignment="1">
      <alignment horizontal="right" vertical="center" indent="2"/>
    </xf>
    <xf numFmtId="166" fontId="27" fillId="0" borderId="0" xfId="205" applyNumberFormat="1" applyFont="1" applyBorder="1" applyAlignment="1">
      <alignment horizontal="right" vertical="center" indent="2"/>
    </xf>
    <xf numFmtId="10" fontId="27" fillId="0" borderId="0" xfId="205" applyNumberFormat="1" applyFont="1" applyBorder="1" applyAlignment="1">
      <alignment horizontal="right" vertical="center" indent="2"/>
    </xf>
    <xf numFmtId="0" fontId="27" fillId="0" borderId="17" xfId="28" applyFont="1" applyFill="1" applyBorder="1" applyAlignment="1">
      <alignment horizontal="left" vertical="center" indent="1"/>
    </xf>
    <xf numFmtId="166" fontId="27" fillId="0" borderId="21" xfId="2" applyNumberFormat="1" applyFont="1" applyFill="1" applyBorder="1" applyAlignment="1">
      <alignment horizontal="right" vertical="center" indent="2"/>
    </xf>
    <xf numFmtId="0" fontId="27" fillId="0" borderId="18" xfId="28" applyFont="1" applyFill="1" applyBorder="1" applyAlignment="1">
      <alignment horizontal="left" vertical="center" indent="1"/>
    </xf>
    <xf numFmtId="166" fontId="27" fillId="0" borderId="22" xfId="2" applyNumberFormat="1" applyFont="1" applyFill="1" applyBorder="1" applyAlignment="1">
      <alignment horizontal="right" vertical="center" indent="2"/>
    </xf>
    <xf numFmtId="166" fontId="27" fillId="0" borderId="20" xfId="1" applyNumberFormat="1" applyFont="1" applyBorder="1" applyAlignment="1">
      <alignment horizontal="right" vertical="center" indent="2"/>
    </xf>
    <xf numFmtId="10" fontId="27" fillId="0" borderId="21" xfId="1" applyNumberFormat="1" applyFont="1" applyBorder="1" applyAlignment="1">
      <alignment horizontal="right" vertical="center" indent="2"/>
    </xf>
    <xf numFmtId="0" fontId="27" fillId="0" borderId="17" xfId="27" applyFont="1" applyBorder="1" applyAlignment="1">
      <alignment horizontal="left" vertical="center" wrapText="1" indent="1"/>
    </xf>
    <xf numFmtId="0" fontId="28" fillId="3" borderId="21" xfId="0" applyFont="1" applyFill="1" applyBorder="1" applyAlignment="1">
      <alignment horizontal="center" vertical="center" wrapText="1"/>
    </xf>
    <xf numFmtId="0" fontId="27" fillId="0" borderId="18" xfId="27" applyFont="1" applyFill="1" applyBorder="1" applyAlignment="1">
      <alignment horizontal="left" vertical="center" indent="1"/>
    </xf>
    <xf numFmtId="0" fontId="27" fillId="0" borderId="18" xfId="28" applyFont="1" applyFill="1" applyBorder="1" applyAlignment="1">
      <alignment horizontal="left" vertical="center" wrapText="1" indent="1"/>
    </xf>
    <xf numFmtId="166" fontId="27" fillId="0" borderId="22" xfId="1" applyNumberFormat="1" applyFont="1" applyFill="1" applyBorder="1" applyAlignment="1">
      <alignment horizontal="right" vertical="center" indent="2"/>
    </xf>
    <xf numFmtId="0" fontId="22" fillId="0" borderId="19" xfId="27" applyFont="1" applyFill="1" applyBorder="1" applyAlignment="1">
      <alignment horizontal="left" vertical="center" wrapText="1" indent="1"/>
    </xf>
    <xf numFmtId="0" fontId="22" fillId="0" borderId="19" xfId="27" applyFont="1" applyFill="1" applyBorder="1" applyAlignment="1">
      <alignment horizontal="left" vertical="center" indent="1"/>
    </xf>
    <xf numFmtId="166" fontId="22" fillId="0" borderId="16" xfId="1" applyNumberFormat="1" applyFont="1" applyFill="1" applyBorder="1" applyAlignment="1">
      <alignment horizontal="right" vertical="center" indent="2"/>
    </xf>
    <xf numFmtId="0" fontId="22" fillId="0" borderId="19" xfId="205" applyFont="1" applyBorder="1" applyAlignment="1">
      <alignment horizontal="left" vertical="center" indent="1"/>
    </xf>
    <xf numFmtId="166" fontId="22" fillId="0" borderId="15" xfId="205" applyNumberFormat="1" applyFont="1" applyBorder="1" applyAlignment="1">
      <alignment horizontal="right" vertical="center" indent="2"/>
    </xf>
    <xf numFmtId="10" fontId="22" fillId="0" borderId="16" xfId="2" applyNumberFormat="1" applyFont="1" applyBorder="1" applyAlignment="1">
      <alignment horizontal="right" vertical="center" indent="2"/>
    </xf>
    <xf numFmtId="0" fontId="22" fillId="0" borderId="19" xfId="205" applyFont="1" applyBorder="1" applyAlignment="1">
      <alignment horizontal="left" vertical="center" wrapText="1" indent="1"/>
    </xf>
    <xf numFmtId="166" fontId="22" fillId="0" borderId="15" xfId="2" applyNumberFormat="1" applyFont="1" applyBorder="1" applyAlignment="1">
      <alignment horizontal="right" vertical="center" indent="2"/>
    </xf>
    <xf numFmtId="0" fontId="22" fillId="0" borderId="19" xfId="28" applyFont="1" applyFill="1" applyBorder="1" applyAlignment="1">
      <alignment horizontal="left" vertical="center" indent="1"/>
    </xf>
    <xf numFmtId="166" fontId="22" fillId="0" borderId="16" xfId="2" applyNumberFormat="1" applyFont="1" applyBorder="1" applyAlignment="1">
      <alignment horizontal="right" vertical="center" indent="2"/>
    </xf>
    <xf numFmtId="0" fontId="27" fillId="0" borderId="17" xfId="27" applyFont="1" applyBorder="1" applyAlignment="1">
      <alignment horizontal="center" vertical="center" wrapText="1"/>
    </xf>
    <xf numFmtId="0" fontId="27" fillId="0" borderId="19" xfId="205" applyFont="1" applyFill="1" applyBorder="1" applyAlignment="1">
      <alignment horizontal="left" vertical="center" indent="1"/>
    </xf>
    <xf numFmtId="9" fontId="27" fillId="0" borderId="16" xfId="1" applyNumberFormat="1" applyFont="1" applyFill="1" applyBorder="1" applyAlignment="1">
      <alignment horizontal="right" vertical="center" indent="2"/>
    </xf>
    <xf numFmtId="0" fontId="5" fillId="0" borderId="1" xfId="181" applyFont="1" applyBorder="1"/>
    <xf numFmtId="0" fontId="5" fillId="7" borderId="1" xfId="181" applyFont="1" applyFill="1" applyBorder="1"/>
    <xf numFmtId="10" fontId="22" fillId="0" borderId="15" xfId="205" applyNumberFormat="1" applyFont="1" applyBorder="1" applyAlignment="1">
      <alignment horizontal="right" vertical="center" indent="2"/>
    </xf>
    <xf numFmtId="167" fontId="24" fillId="0" borderId="0" xfId="27" applyNumberFormat="1" applyFont="1"/>
    <xf numFmtId="0" fontId="3" fillId="12" borderId="0" xfId="0" applyFont="1" applyFill="1"/>
    <xf numFmtId="0" fontId="7" fillId="4" borderId="2" xfId="181" applyFont="1" applyFill="1" applyBorder="1"/>
    <xf numFmtId="0" fontId="20" fillId="12" borderId="10" xfId="203" applyFont="1" applyFill="1" applyBorder="1" applyProtection="1"/>
    <xf numFmtId="0" fontId="38" fillId="12" borderId="1" xfId="0" applyFont="1" applyFill="1" applyBorder="1" applyAlignment="1">
      <alignment vertical="center"/>
    </xf>
    <xf numFmtId="166" fontId="22" fillId="0" borderId="16" xfId="1" applyNumberFormat="1" applyFont="1" applyFill="1" applyBorder="1" applyAlignment="1">
      <alignment horizontal="right" vertical="center" wrapText="1" indent="2"/>
    </xf>
    <xf numFmtId="0" fontId="20" fillId="12" borderId="1" xfId="203" applyFont="1" applyFill="1" applyBorder="1" applyProtection="1"/>
    <xf numFmtId="0" fontId="2" fillId="12" borderId="1" xfId="181" applyFont="1" applyFill="1" applyBorder="1"/>
    <xf numFmtId="0" fontId="38" fillId="12" borderId="2" xfId="0" applyFont="1" applyFill="1" applyBorder="1" applyAlignment="1">
      <alignment vertical="center"/>
    </xf>
    <xf numFmtId="0" fontId="1" fillId="12" borderId="1" xfId="181" applyFont="1" applyFill="1" applyBorder="1"/>
    <xf numFmtId="0" fontId="20" fillId="15" borderId="1" xfId="15" applyFill="1" applyBorder="1"/>
    <xf numFmtId="1" fontId="12" fillId="0" borderId="1" xfId="27" applyNumberFormat="1" applyFont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left" vertical="center" wrapText="1" indent="1"/>
    </xf>
    <xf numFmtId="1" fontId="12" fillId="0" borderId="2" xfId="27" applyNumberFormat="1" applyFont="1" applyBorder="1" applyAlignment="1" applyProtection="1">
      <alignment horizontal="center" vertical="center"/>
    </xf>
    <xf numFmtId="1" fontId="8" fillId="0" borderId="1" xfId="27" applyNumberFormat="1" applyFont="1" applyFill="1" applyBorder="1" applyAlignment="1" applyProtection="1">
      <alignment horizontal="center" vertical="center"/>
    </xf>
    <xf numFmtId="0" fontId="21" fillId="0" borderId="1" xfId="27" applyFont="1" applyFill="1" applyBorder="1" applyAlignment="1" applyProtection="1">
      <alignment horizontal="left" vertical="center" indent="1"/>
    </xf>
    <xf numFmtId="0" fontId="24" fillId="3" borderId="0" xfId="0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left"/>
    </xf>
    <xf numFmtId="0" fontId="24" fillId="0" borderId="0" xfId="0" applyFont="1" applyFill="1" applyBorder="1" applyAlignment="1" applyProtection="1"/>
    <xf numFmtId="14" fontId="24" fillId="0" borderId="0" xfId="0" applyNumberFormat="1" applyFont="1" applyFill="1" applyBorder="1" applyAlignment="1" applyProtection="1">
      <alignment horizontal="left"/>
    </xf>
    <xf numFmtId="49" fontId="24" fillId="0" borderId="0" xfId="0" applyNumberFormat="1" applyFont="1" applyFill="1" applyBorder="1" applyAlignment="1" applyProtection="1"/>
    <xf numFmtId="0" fontId="35" fillId="0" borderId="0" xfId="0" applyFont="1" applyAlignment="1">
      <alignment horizontal="left"/>
    </xf>
    <xf numFmtId="0" fontId="1" fillId="13" borderId="1" xfId="181" applyFont="1" applyFill="1" applyBorder="1"/>
    <xf numFmtId="0" fontId="3" fillId="13" borderId="1" xfId="181" applyFont="1" applyFill="1" applyBorder="1"/>
    <xf numFmtId="0" fontId="37" fillId="13" borderId="0" xfId="0" applyFont="1" applyFill="1"/>
    <xf numFmtId="0" fontId="37" fillId="7" borderId="0" xfId="0" applyFont="1" applyFill="1"/>
    <xf numFmtId="0" fontId="7" fillId="7" borderId="1" xfId="181" applyFont="1" applyFill="1" applyBorder="1"/>
    <xf numFmtId="0" fontId="1" fillId="7" borderId="1" xfId="181" applyFont="1" applyFill="1" applyBorder="1"/>
    <xf numFmtId="0" fontId="1" fillId="0" borderId="1" xfId="181" applyFont="1" applyBorder="1"/>
    <xf numFmtId="1" fontId="12" fillId="2" borderId="1" xfId="27" applyNumberFormat="1" applyFont="1" applyFill="1" applyBorder="1" applyAlignment="1" applyProtection="1">
      <alignment horizontal="center" vertical="center"/>
    </xf>
    <xf numFmtId="0" fontId="21" fillId="2" borderId="1" xfId="27" applyFont="1" applyFill="1" applyBorder="1" applyAlignment="1" applyProtection="1">
      <alignment horizontal="left" vertical="center"/>
    </xf>
    <xf numFmtId="0" fontId="27" fillId="2" borderId="2" xfId="0" applyFont="1" applyFill="1" applyBorder="1" applyAlignment="1" applyProtection="1">
      <alignment horizontal="left" vertical="center" wrapText="1"/>
    </xf>
    <xf numFmtId="1" fontId="21" fillId="2" borderId="1" xfId="27" applyNumberFormat="1" applyFont="1" applyFill="1" applyBorder="1" applyAlignment="1" applyProtection="1">
      <alignment horizontal="center" vertical="center"/>
    </xf>
    <xf numFmtId="0" fontId="21" fillId="0" borderId="0" xfId="27" applyFont="1" applyAlignment="1">
      <alignment vertical="center"/>
    </xf>
    <xf numFmtId="14" fontId="36" fillId="0" borderId="0" xfId="0" applyNumberFormat="1" applyFont="1"/>
    <xf numFmtId="168" fontId="0" fillId="0" borderId="0" xfId="2" applyNumberFormat="1" applyFont="1" applyAlignment="1">
      <alignment horizontal="center"/>
    </xf>
    <xf numFmtId="168" fontId="24" fillId="3" borderId="0" xfId="0" applyNumberFormat="1" applyFont="1" applyFill="1" applyBorder="1" applyAlignment="1" applyProtection="1">
      <alignment horizontal="center"/>
    </xf>
    <xf numFmtId="168" fontId="24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9" fontId="0" fillId="0" borderId="0" xfId="2" applyFont="1" applyFill="1" applyAlignment="1">
      <alignment horizontal="right"/>
    </xf>
    <xf numFmtId="9" fontId="0" fillId="0" borderId="0" xfId="2" applyFont="1" applyAlignment="1">
      <alignment horizontal="right"/>
    </xf>
    <xf numFmtId="0" fontId="24" fillId="0" borderId="3" xfId="0" applyFont="1" applyFill="1" applyBorder="1" applyAlignment="1" applyProtection="1">
      <alignment horizontal="left"/>
    </xf>
    <xf numFmtId="14" fontId="24" fillId="0" borderId="3" xfId="0" applyNumberFormat="1" applyFont="1" applyFill="1" applyBorder="1" applyAlignment="1" applyProtection="1">
      <alignment horizontal="left"/>
    </xf>
    <xf numFmtId="0" fontId="40" fillId="0" borderId="0" xfId="0" applyFont="1"/>
    <xf numFmtId="0" fontId="20" fillId="0" borderId="0" xfId="15" applyFill="1" applyAlignment="1">
      <alignment wrapText="1"/>
    </xf>
    <xf numFmtId="0" fontId="20" fillId="9" borderId="0" xfId="15" applyFill="1" applyAlignment="1">
      <alignment wrapText="1"/>
    </xf>
    <xf numFmtId="0" fontId="31" fillId="0" borderId="0" xfId="15" applyFont="1" applyFill="1" applyAlignment="1">
      <alignment wrapText="1"/>
    </xf>
    <xf numFmtId="0" fontId="20" fillId="9" borderId="0" xfId="15" applyFont="1" applyFill="1" applyAlignment="1">
      <alignment wrapText="1"/>
    </xf>
    <xf numFmtId="0" fontId="26" fillId="14" borderId="1" xfId="15" applyFont="1" applyFill="1" applyBorder="1" applyAlignment="1" applyProtection="1">
      <alignment horizontal="center" vertical="center" wrapText="1"/>
      <protection locked="0"/>
    </xf>
    <xf numFmtId="0" fontId="20" fillId="9" borderId="0" xfId="15" applyFont="1" applyFill="1" applyAlignment="1">
      <alignment vertical="center" wrapText="1"/>
    </xf>
    <xf numFmtId="0" fontId="20" fillId="9" borderId="0" xfId="15" applyFill="1" applyAlignment="1">
      <alignment vertical="center" wrapText="1"/>
    </xf>
    <xf numFmtId="0" fontId="20" fillId="0" borderId="0" xfId="15" applyFill="1" applyAlignment="1">
      <alignment vertical="top" wrapText="1"/>
    </xf>
    <xf numFmtId="0" fontId="20" fillId="9" borderId="0" xfId="15" applyFill="1" applyAlignment="1">
      <alignment vertical="top" wrapText="1"/>
    </xf>
    <xf numFmtId="0" fontId="20" fillId="0" borderId="0" xfId="15" applyAlignment="1">
      <alignment wrapText="1"/>
    </xf>
    <xf numFmtId="0" fontId="20" fillId="0" borderId="0" xfId="15" applyFont="1" applyFill="1" applyAlignment="1">
      <alignment horizontal="left" wrapText="1"/>
    </xf>
    <xf numFmtId="0" fontId="26" fillId="0" borderId="0" xfId="15" applyFont="1" applyFill="1" applyAlignment="1">
      <alignment wrapText="1"/>
    </xf>
    <xf numFmtId="0" fontId="26" fillId="0" borderId="0" xfId="15" applyFont="1" applyFill="1" applyBorder="1" applyAlignment="1">
      <alignment wrapText="1"/>
    </xf>
    <xf numFmtId="0" fontId="26" fillId="0" borderId="0" xfId="15" applyFont="1" applyAlignment="1">
      <alignment wrapText="1"/>
    </xf>
    <xf numFmtId="1" fontId="26" fillId="14" borderId="1" xfId="15" applyNumberFormat="1" applyFont="1" applyFill="1" applyBorder="1" applyAlignment="1" applyProtection="1">
      <alignment horizontal="center" vertical="center" wrapText="1"/>
      <protection locked="0"/>
    </xf>
    <xf numFmtId="1" fontId="26" fillId="14" borderId="2" xfId="15" applyNumberFormat="1" applyFont="1" applyFill="1" applyBorder="1" applyAlignment="1" applyProtection="1">
      <alignment horizontal="center" vertical="center" wrapText="1"/>
      <protection locked="0"/>
    </xf>
    <xf numFmtId="1" fontId="26" fillId="3" borderId="2" xfId="15" applyNumberFormat="1" applyFont="1" applyFill="1" applyBorder="1" applyAlignment="1" applyProtection="1">
      <alignment horizontal="center" vertical="center" wrapText="1"/>
    </xf>
    <xf numFmtId="0" fontId="20" fillId="0" borderId="0" xfId="15" applyFill="1" applyBorder="1" applyAlignment="1">
      <alignment wrapText="1"/>
    </xf>
    <xf numFmtId="3" fontId="26" fillId="0" borderId="0" xfId="15" applyNumberFormat="1" applyFont="1" applyFill="1" applyBorder="1" applyAlignment="1">
      <alignment horizontal="center" wrapText="1"/>
    </xf>
    <xf numFmtId="1" fontId="26" fillId="0" borderId="0" xfId="15" applyNumberFormat="1" applyFont="1" applyFill="1" applyBorder="1" applyAlignment="1" applyProtection="1">
      <alignment horizontal="center" vertical="center" wrapText="1"/>
    </xf>
    <xf numFmtId="1" fontId="26" fillId="3" borderId="0" xfId="15" applyNumberFormat="1" applyFont="1" applyFill="1" applyBorder="1" applyAlignment="1" applyProtection="1">
      <alignment horizontal="center" vertical="center" wrapText="1"/>
    </xf>
    <xf numFmtId="9" fontId="26" fillId="0" borderId="0" xfId="15" applyNumberFormat="1" applyFont="1" applyFill="1" applyBorder="1" applyAlignment="1" applyProtection="1">
      <alignment horizontal="center" vertical="center" wrapText="1"/>
    </xf>
    <xf numFmtId="9" fontId="26" fillId="0" borderId="0" xfId="2" applyNumberFormat="1" applyFont="1" applyBorder="1" applyAlignment="1" applyProtection="1">
      <alignment horizontal="center" vertical="center" wrapText="1"/>
    </xf>
    <xf numFmtId="9" fontId="20" fillId="3" borderId="0" xfId="2" applyFont="1" applyFill="1" applyBorder="1" applyAlignment="1" applyProtection="1">
      <alignment horizontal="center" wrapText="1"/>
    </xf>
    <xf numFmtId="0" fontId="20" fillId="0" borderId="0" xfId="15" applyFill="1" applyAlignment="1"/>
    <xf numFmtId="49" fontId="0" fillId="0" borderId="0" xfId="0" applyNumberFormat="1" applyAlignment="1">
      <alignment horizontal="left" indent="1"/>
    </xf>
    <xf numFmtId="0" fontId="31" fillId="0" borderId="0" xfId="15" applyFont="1" applyFill="1" applyAlignment="1">
      <alignment horizontal="left" wrapText="1" indent="1"/>
    </xf>
    <xf numFmtId="0" fontId="20" fillId="0" borderId="0" xfId="15" applyFont="1" applyFill="1" applyAlignment="1">
      <alignment horizontal="left" wrapText="1" indent="1"/>
    </xf>
    <xf numFmtId="0" fontId="20" fillId="0" borderId="0" xfId="15" applyFont="1" applyFill="1" applyAlignment="1">
      <alignment horizontal="left" vertical="center" wrapText="1" indent="1"/>
    </xf>
    <xf numFmtId="0" fontId="26" fillId="0" borderId="0" xfId="15" applyFont="1" applyFill="1" applyAlignment="1">
      <alignment horizontal="left" wrapText="1" indent="1"/>
    </xf>
    <xf numFmtId="0" fontId="26" fillId="0" borderId="0" xfId="15" applyFont="1" applyFill="1" applyBorder="1" applyAlignment="1">
      <alignment horizontal="left" wrapText="1" indent="1"/>
    </xf>
    <xf numFmtId="0" fontId="20" fillId="0" borderId="0" xfId="15" applyFont="1" applyFill="1" applyBorder="1" applyAlignment="1">
      <alignment horizontal="left" wrapText="1" indent="1"/>
    </xf>
    <xf numFmtId="0" fontId="20" fillId="0" borderId="0" xfId="15" applyFill="1" applyAlignment="1">
      <alignment horizontal="left" wrapText="1" indent="1"/>
    </xf>
    <xf numFmtId="0" fontId="26" fillId="0" borderId="0" xfId="15" applyFont="1" applyFill="1" applyAlignment="1" applyProtection="1">
      <alignment horizontal="left" wrapText="1" indent="1"/>
    </xf>
    <xf numFmtId="0" fontId="31" fillId="0" borderId="0" xfId="15" applyFont="1" applyFill="1" applyAlignment="1">
      <alignment horizontal="left" wrapText="1"/>
    </xf>
    <xf numFmtId="3" fontId="20" fillId="0" borderId="0" xfId="15" applyNumberFormat="1" applyFill="1" applyBorder="1" applyAlignment="1" applyProtection="1">
      <alignment vertical="center" wrapText="1"/>
    </xf>
    <xf numFmtId="0" fontId="26" fillId="0" borderId="0" xfId="15" applyFont="1" applyFill="1" applyBorder="1" applyAlignment="1" applyProtection="1">
      <alignment horizontal="center" vertical="center" wrapText="1"/>
    </xf>
    <xf numFmtId="0" fontId="26" fillId="9" borderId="0" xfId="15" applyFont="1" applyFill="1" applyAlignment="1">
      <alignment wrapText="1"/>
    </xf>
    <xf numFmtId="0" fontId="20" fillId="0" borderId="0" xfId="15" applyFill="1" applyAlignment="1" applyProtection="1">
      <alignment vertical="center" wrapText="1"/>
    </xf>
    <xf numFmtId="0" fontId="20" fillId="0" borderId="0" xfId="15" applyAlignment="1">
      <alignment vertical="center" wrapText="1"/>
    </xf>
    <xf numFmtId="0" fontId="26" fillId="0" borderId="0" xfId="15" applyFont="1" applyAlignment="1">
      <alignment vertical="center" wrapText="1"/>
    </xf>
    <xf numFmtId="0" fontId="20" fillId="0" borderId="0" xfId="15" applyAlignment="1">
      <alignment horizontal="left" vertical="center" wrapText="1"/>
    </xf>
    <xf numFmtId="0" fontId="26" fillId="3" borderId="1" xfId="15" applyFont="1" applyFill="1" applyBorder="1" applyAlignment="1" applyProtection="1">
      <alignment horizontal="center" vertical="center" wrapText="1"/>
    </xf>
    <xf numFmtId="0" fontId="26" fillId="0" borderId="0" xfId="15" applyFont="1" applyFill="1" applyBorder="1" applyAlignment="1" applyProtection="1">
      <alignment horizontal="left" vertical="center" wrapText="1" indent="1"/>
    </xf>
    <xf numFmtId="0" fontId="20" fillId="0" borderId="0" xfId="15" applyFill="1" applyBorder="1" applyAlignment="1" applyProtection="1">
      <alignment horizontal="left" vertical="center" wrapText="1" indent="1"/>
    </xf>
    <xf numFmtId="0" fontId="26" fillId="0" borderId="0" xfId="15" applyFont="1" applyFill="1" applyAlignment="1" applyProtection="1">
      <alignment horizontal="left" vertical="center" wrapText="1" indent="1"/>
    </xf>
    <xf numFmtId="0" fontId="20" fillId="0" borderId="0" xfId="15" applyFill="1" applyAlignment="1" applyProtection="1">
      <alignment horizontal="left" vertical="center" wrapText="1" indent="1"/>
    </xf>
    <xf numFmtId="9" fontId="26" fillId="3" borderId="1" xfId="2" applyFont="1" applyFill="1" applyBorder="1" applyAlignment="1" applyProtection="1">
      <alignment horizontal="center" vertical="center" wrapText="1"/>
    </xf>
    <xf numFmtId="9" fontId="26" fillId="3" borderId="1" xfId="15" applyNumberFormat="1" applyFont="1" applyFill="1" applyBorder="1" applyAlignment="1" applyProtection="1">
      <alignment horizontal="center" vertical="center" wrapText="1"/>
    </xf>
    <xf numFmtId="9" fontId="26" fillId="14" borderId="9" xfId="2" applyFont="1" applyFill="1" applyBorder="1" applyAlignment="1" applyProtection="1">
      <alignment horizontal="center" vertical="center" wrapText="1"/>
      <protection locked="0"/>
    </xf>
    <xf numFmtId="9" fontId="26" fillId="3" borderId="9" xfId="15" applyNumberFormat="1" applyFont="1" applyFill="1" applyBorder="1" applyAlignment="1" applyProtection="1">
      <alignment horizontal="center" vertical="center" wrapText="1"/>
    </xf>
    <xf numFmtId="9" fontId="26" fillId="14" borderId="9" xfId="15" applyNumberFormat="1" applyFont="1" applyFill="1" applyBorder="1" applyAlignment="1" applyProtection="1">
      <alignment horizontal="center" vertical="center" wrapText="1"/>
      <protection locked="0"/>
    </xf>
    <xf numFmtId="3" fontId="20" fillId="3" borderId="10" xfId="15" applyNumberFormat="1" applyFill="1" applyBorder="1" applyAlignment="1" applyProtection="1">
      <alignment vertical="center" wrapText="1"/>
    </xf>
    <xf numFmtId="0" fontId="30" fillId="0" borderId="0" xfId="15" applyFont="1" applyFill="1" applyAlignment="1">
      <alignment wrapText="1"/>
    </xf>
    <xf numFmtId="0" fontId="30" fillId="0" borderId="0" xfId="15" applyFont="1" applyFill="1" applyAlignment="1">
      <alignment horizontal="left" wrapText="1"/>
    </xf>
    <xf numFmtId="0" fontId="41" fillId="0" borderId="0" xfId="15" applyFont="1" applyFill="1" applyAlignment="1">
      <alignment wrapText="1"/>
    </xf>
    <xf numFmtId="0" fontId="41" fillId="0" borderId="0" xfId="15" applyFont="1" applyAlignment="1">
      <alignment wrapText="1"/>
    </xf>
    <xf numFmtId="0" fontId="20" fillId="0" borderId="0" xfId="15" applyFont="1" applyFill="1" applyAlignment="1" applyProtection="1">
      <alignment vertical="center" wrapText="1"/>
    </xf>
    <xf numFmtId="0" fontId="26" fillId="0" borderId="0" xfId="15" applyFont="1" applyFill="1" applyBorder="1" applyAlignment="1" applyProtection="1">
      <alignment horizontal="center"/>
    </xf>
    <xf numFmtId="0" fontId="26" fillId="0" borderId="3" xfId="15" applyFont="1" applyFill="1" applyBorder="1" applyAlignment="1" applyProtection="1">
      <alignment horizontal="center"/>
    </xf>
    <xf numFmtId="0" fontId="26" fillId="0" borderId="0" xfId="15" applyFont="1" applyFill="1" applyAlignment="1" applyProtection="1">
      <alignment horizontal="center"/>
    </xf>
    <xf numFmtId="0" fontId="26" fillId="0" borderId="0" xfId="15" applyFont="1" applyFill="1" applyAlignment="1" applyProtection="1">
      <alignment horizontal="center" wrapText="1"/>
    </xf>
    <xf numFmtId="0" fontId="25" fillId="0" borderId="0" xfId="0" applyFont="1" applyBorder="1" applyAlignment="1">
      <alignment horizontal="center"/>
    </xf>
    <xf numFmtId="0" fontId="20" fillId="0" borderId="0" xfId="15" applyFill="1" applyAlignment="1" applyProtection="1">
      <alignment wrapText="1"/>
    </xf>
    <xf numFmtId="9" fontId="26" fillId="3" borderId="0" xfId="2" applyFont="1" applyFill="1" applyBorder="1" applyAlignment="1" applyProtection="1">
      <alignment horizontal="center" vertical="center" wrapText="1"/>
    </xf>
    <xf numFmtId="1" fontId="26" fillId="3" borderId="9" xfId="15" applyNumberFormat="1" applyFont="1" applyFill="1" applyBorder="1" applyAlignment="1" applyProtection="1">
      <alignment horizontal="center" vertical="center" wrapText="1"/>
    </xf>
    <xf numFmtId="1" fontId="26" fillId="3" borderId="1" xfId="15" applyNumberFormat="1" applyFont="1" applyFill="1" applyBorder="1" applyAlignment="1" applyProtection="1">
      <alignment horizontal="center" vertical="center" wrapText="1"/>
    </xf>
    <xf numFmtId="1" fontId="26" fillId="3" borderId="8" xfId="15" applyNumberFormat="1" applyFont="1" applyFill="1" applyBorder="1" applyAlignment="1" applyProtection="1">
      <alignment horizontal="right" vertical="center" wrapText="1" indent="9"/>
    </xf>
    <xf numFmtId="0" fontId="20" fillId="0" borderId="0" xfId="15" applyFont="1" applyFill="1" applyAlignment="1" applyProtection="1">
      <alignment horizontal="left" vertical="center" wrapText="1" indent="1"/>
    </xf>
    <xf numFmtId="0" fontId="31" fillId="0" borderId="0" xfId="15" applyFont="1" applyFill="1" applyAlignment="1">
      <alignment horizontal="left" vertical="center" wrapText="1"/>
    </xf>
    <xf numFmtId="9" fontId="0" fillId="0" borderId="0" xfId="2" applyFont="1" applyFill="1" applyBorder="1" applyAlignment="1">
      <alignment horizontal="right"/>
    </xf>
    <xf numFmtId="0" fontId="0" fillId="0" borderId="0" xfId="0" applyFill="1" applyBorder="1"/>
    <xf numFmtId="168" fontId="0" fillId="0" borderId="0" xfId="2" applyNumberFormat="1" applyFont="1" applyBorder="1" applyAlignment="1">
      <alignment horizontal="center"/>
    </xf>
    <xf numFmtId="0" fontId="0" fillId="0" borderId="0" xfId="0" applyBorder="1"/>
    <xf numFmtId="0" fontId="22" fillId="0" borderId="0" xfId="0" applyFont="1" applyAlignment="1">
      <alignment horizontal="left" wrapText="1" indent="1"/>
    </xf>
    <xf numFmtId="0" fontId="24" fillId="0" borderId="3" xfId="0" applyFont="1" applyBorder="1"/>
    <xf numFmtId="0" fontId="24" fillId="0" borderId="7" xfId="0" applyFont="1" applyFill="1" applyBorder="1" applyAlignment="1" applyProtection="1">
      <alignment horizontal="left"/>
    </xf>
    <xf numFmtId="49" fontId="24" fillId="0" borderId="7" xfId="0" applyNumberFormat="1" applyFont="1" applyFill="1" applyBorder="1" applyAlignment="1" applyProtection="1"/>
    <xf numFmtId="0" fontId="22" fillId="0" borderId="0" xfId="0" applyFont="1" applyBorder="1" applyAlignment="1">
      <alignment horizontal="left" vertical="center" wrapText="1" indent="1"/>
    </xf>
    <xf numFmtId="0" fontId="24" fillId="0" borderId="7" xfId="0" applyFont="1" applyBorder="1"/>
    <xf numFmtId="0" fontId="20" fillId="9" borderId="0" xfId="15" applyFill="1" applyBorder="1" applyAlignment="1">
      <alignment wrapText="1"/>
    </xf>
    <xf numFmtId="9" fontId="26" fillId="3" borderId="1" xfId="2" applyNumberFormat="1" applyFont="1" applyFill="1" applyBorder="1" applyAlignment="1" applyProtection="1">
      <alignment horizontal="center" vertical="center" wrapText="1"/>
    </xf>
    <xf numFmtId="0" fontId="24" fillId="0" borderId="0" xfId="0" applyFont="1" applyBorder="1"/>
    <xf numFmtId="0" fontId="28" fillId="0" borderId="0" xfId="15" applyFont="1" applyFill="1" applyBorder="1" applyAlignment="1" applyProtection="1">
      <alignment horizontal="left" vertical="center" wrapText="1" indent="1"/>
    </xf>
    <xf numFmtId="0" fontId="32" fillId="0" borderId="0" xfId="15" applyFont="1" applyFill="1" applyAlignment="1" applyProtection="1">
      <alignment wrapText="1"/>
    </xf>
    <xf numFmtId="0" fontId="32" fillId="0" borderId="0" xfId="15" applyFont="1" applyFill="1" applyAlignment="1">
      <alignment wrapText="1"/>
    </xf>
    <xf numFmtId="0" fontId="32" fillId="0" borderId="0" xfId="15" applyFont="1" applyAlignment="1">
      <alignment wrapText="1"/>
    </xf>
    <xf numFmtId="0" fontId="28" fillId="0" borderId="0" xfId="15" applyFont="1" applyFill="1" applyBorder="1" applyAlignment="1" applyProtection="1">
      <alignment horizontal="left" vertical="top" wrapText="1" indent="1"/>
    </xf>
    <xf numFmtId="0" fontId="32" fillId="0" borderId="0" xfId="15" applyFont="1" applyFill="1" applyAlignment="1">
      <alignment vertical="center" wrapText="1"/>
    </xf>
    <xf numFmtId="0" fontId="32" fillId="0" borderId="0" xfId="15" applyFont="1" applyAlignment="1">
      <alignment vertical="center" wrapText="1"/>
    </xf>
    <xf numFmtId="0" fontId="32" fillId="0" borderId="0" xfId="15" applyFont="1" applyFill="1" applyAlignment="1">
      <alignment vertical="top" wrapText="1"/>
    </xf>
    <xf numFmtId="0" fontId="32" fillId="0" borderId="0" xfId="15" applyFont="1" applyAlignment="1">
      <alignment vertical="top" wrapText="1"/>
    </xf>
    <xf numFmtId="0" fontId="26" fillId="0" borderId="0" xfId="15" applyFont="1" applyFill="1" applyBorder="1" applyAlignment="1" applyProtection="1">
      <alignment horizontal="left" vertical="top" wrapText="1" indent="1"/>
    </xf>
    <xf numFmtId="0" fontId="26" fillId="0" borderId="0" xfId="15" applyFont="1" applyFill="1" applyAlignment="1" applyProtection="1">
      <alignment vertical="top" wrapText="1"/>
    </xf>
    <xf numFmtId="0" fontId="20" fillId="0" borderId="0" xfId="15" applyAlignment="1">
      <alignment vertical="top" wrapText="1"/>
    </xf>
    <xf numFmtId="0" fontId="43" fillId="0" borderId="0" xfId="15" applyFont="1" applyFill="1" applyBorder="1" applyAlignment="1" applyProtection="1">
      <alignment horizontal="left" vertical="center" wrapText="1"/>
    </xf>
    <xf numFmtId="0" fontId="26" fillId="0" borderId="1" xfId="15" applyFont="1" applyFill="1" applyBorder="1" applyAlignment="1" applyProtection="1">
      <alignment horizontal="center" vertical="center" wrapText="1"/>
    </xf>
    <xf numFmtId="0" fontId="26" fillId="8" borderId="1" xfId="15" applyFont="1" applyFill="1" applyBorder="1" applyAlignment="1" applyProtection="1">
      <alignment horizontal="center" vertical="center" wrapText="1"/>
    </xf>
    <xf numFmtId="0" fontId="20" fillId="0" borderId="0" xfId="15" applyFill="1" applyAlignment="1">
      <alignment vertical="center" wrapText="1"/>
    </xf>
    <xf numFmtId="9" fontId="30" fillId="0" borderId="0" xfId="15" applyNumberFormat="1" applyFont="1" applyFill="1" applyBorder="1" applyAlignment="1" applyProtection="1">
      <alignment horizontal="left" vertical="center" wrapText="1" indent="1"/>
    </xf>
    <xf numFmtId="1" fontId="30" fillId="3" borderId="0" xfId="15" applyNumberFormat="1" applyFont="1" applyFill="1" applyBorder="1" applyAlignment="1" applyProtection="1">
      <alignment horizontal="left" vertical="center" wrapText="1" indent="1"/>
    </xf>
    <xf numFmtId="0" fontId="26" fillId="0" borderId="0" xfId="15" applyFont="1" applyAlignment="1" applyProtection="1">
      <alignment horizontal="left" vertical="center" wrapText="1" indent="1"/>
    </xf>
    <xf numFmtId="0" fontId="26" fillId="3" borderId="9" xfId="15" applyFont="1" applyFill="1" applyBorder="1" applyAlignment="1" applyProtection="1">
      <alignment horizontal="center" vertical="center" wrapText="1"/>
    </xf>
    <xf numFmtId="1" fontId="26" fillId="3" borderId="1" xfId="2" applyNumberFormat="1" applyFont="1" applyFill="1" applyBorder="1" applyAlignment="1" applyProtection="1">
      <alignment horizontal="center" vertical="center" wrapText="1"/>
    </xf>
    <xf numFmtId="1" fontId="26" fillId="3" borderId="9" xfId="2" applyNumberFormat="1" applyFont="1" applyFill="1" applyBorder="1" applyAlignment="1" applyProtection="1">
      <alignment horizontal="center" vertical="center" wrapText="1"/>
    </xf>
    <xf numFmtId="1" fontId="26" fillId="0" borderId="0" xfId="15" applyNumberFormat="1" applyFont="1" applyFill="1" applyBorder="1" applyAlignment="1" applyProtection="1">
      <alignment horizontal="right" vertical="center" wrapText="1" indent="9"/>
    </xf>
    <xf numFmtId="9" fontId="26" fillId="14" borderId="1" xfId="2" applyFont="1" applyFill="1" applyBorder="1" applyAlignment="1" applyProtection="1">
      <alignment horizontal="center" vertical="center" wrapText="1"/>
      <protection locked="0"/>
    </xf>
    <xf numFmtId="9" fontId="26" fillId="14" borderId="1" xfId="15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5" applyFill="1" applyBorder="1" applyAlignment="1" applyProtection="1">
      <alignment vertical="center" wrapText="1"/>
    </xf>
    <xf numFmtId="0" fontId="29" fillId="0" borderId="9" xfId="7" applyFill="1" applyBorder="1" applyAlignment="1">
      <alignment horizontal="left" vertical="center" wrapText="1"/>
    </xf>
    <xf numFmtId="0" fontId="29" fillId="0" borderId="7" xfId="7" applyFill="1" applyBorder="1" applyAlignment="1">
      <alignment horizontal="left" vertical="center" wrapText="1"/>
    </xf>
    <xf numFmtId="0" fontId="29" fillId="0" borderId="10" xfId="7" applyFill="1" applyBorder="1" applyAlignment="1">
      <alignment horizontal="left" vertical="center" wrapText="1"/>
    </xf>
    <xf numFmtId="0" fontId="30" fillId="0" borderId="0" xfId="7" applyFont="1" applyFill="1" applyAlignment="1"/>
    <xf numFmtId="0" fontId="31" fillId="0" borderId="0" xfId="7" applyFont="1" applyFill="1" applyAlignment="1"/>
    <xf numFmtId="0" fontId="30" fillId="0" borderId="0" xfId="7" applyFont="1" applyFill="1" applyAlignment="1">
      <alignment horizontal="right"/>
    </xf>
    <xf numFmtId="0" fontId="26" fillId="14" borderId="9" xfId="7" applyFont="1" applyFill="1" applyBorder="1" applyAlignment="1" applyProtection="1">
      <alignment horizontal="center" vertical="center" wrapText="1"/>
      <protection locked="0"/>
    </xf>
    <xf numFmtId="0" fontId="26" fillId="14" borderId="10" xfId="7" applyFont="1" applyFill="1" applyBorder="1" applyAlignment="1" applyProtection="1">
      <alignment horizontal="center" vertical="center" wrapText="1"/>
      <protection locked="0"/>
    </xf>
    <xf numFmtId="0" fontId="20" fillId="0" borderId="11" xfId="7" applyFont="1" applyFill="1" applyBorder="1" applyAlignment="1" applyProtection="1">
      <alignment horizontal="center" vertical="center" wrapText="1"/>
    </xf>
    <xf numFmtId="0" fontId="20" fillId="0" borderId="0" xfId="7" applyFont="1" applyFill="1" applyAlignment="1" applyProtection="1">
      <alignment horizontal="center" vertical="center" wrapText="1"/>
    </xf>
    <xf numFmtId="0" fontId="26" fillId="14" borderId="9" xfId="7" applyFont="1" applyFill="1" applyBorder="1" applyAlignment="1" applyProtection="1">
      <alignment horizontal="left" vertical="center" wrapText="1" indent="1"/>
      <protection locked="0"/>
    </xf>
    <xf numFmtId="0" fontId="26" fillId="14" borderId="10" xfId="7" applyFont="1" applyFill="1" applyBorder="1" applyAlignment="1" applyProtection="1">
      <alignment horizontal="left" vertical="center" wrapText="1" indent="1"/>
      <protection locked="0"/>
    </xf>
    <xf numFmtId="0" fontId="26" fillId="14" borderId="7" xfId="7" applyFont="1" applyFill="1" applyBorder="1" applyAlignment="1" applyProtection="1">
      <alignment horizontal="left" vertical="center" wrapText="1" indent="1"/>
      <protection locked="0"/>
    </xf>
    <xf numFmtId="10" fontId="26" fillId="8" borderId="9" xfId="2" applyNumberFormat="1" applyFont="1" applyFill="1" applyBorder="1" applyAlignment="1" applyProtection="1">
      <alignment horizontal="left" vertical="center" wrapText="1" indent="1"/>
    </xf>
    <xf numFmtId="10" fontId="26" fillId="8" borderId="10" xfId="2" applyNumberFormat="1" applyFont="1" applyFill="1" applyBorder="1" applyAlignment="1" applyProtection="1">
      <alignment horizontal="left" vertical="center" wrapText="1" indent="1"/>
    </xf>
    <xf numFmtId="0" fontId="26" fillId="3" borderId="9" xfId="7" applyFont="1" applyFill="1" applyBorder="1" applyAlignment="1" applyProtection="1">
      <alignment horizontal="center" vertical="center" wrapText="1"/>
    </xf>
    <xf numFmtId="0" fontId="26" fillId="3" borderId="7" xfId="7" applyFont="1" applyFill="1" applyBorder="1" applyAlignment="1" applyProtection="1">
      <alignment horizontal="center" vertical="center" wrapText="1"/>
    </xf>
    <xf numFmtId="0" fontId="26" fillId="3" borderId="10" xfId="7" applyFont="1" applyFill="1" applyBorder="1" applyAlignment="1" applyProtection="1">
      <alignment horizontal="center" vertical="center" wrapText="1"/>
    </xf>
    <xf numFmtId="0" fontId="20" fillId="3" borderId="13" xfId="7" applyFont="1" applyFill="1" applyBorder="1" applyAlignment="1" applyProtection="1">
      <alignment horizontal="center" vertical="center" wrapText="1"/>
    </xf>
    <xf numFmtId="0" fontId="20" fillId="3" borderId="3" xfId="7" applyFont="1" applyFill="1" applyBorder="1" applyAlignment="1" applyProtection="1">
      <alignment horizontal="center" vertical="center" wrapText="1"/>
    </xf>
    <xf numFmtId="0" fontId="20" fillId="8" borderId="1" xfId="7" applyFont="1" applyFill="1" applyBorder="1" applyAlignment="1" applyProtection="1">
      <alignment horizontal="center" vertical="center" wrapText="1"/>
    </xf>
    <xf numFmtId="0" fontId="29" fillId="0" borderId="0" xfId="7" applyFill="1" applyAlignment="1">
      <alignment wrapText="1"/>
    </xf>
    <xf numFmtId="0" fontId="31" fillId="0" borderId="0" xfId="7" applyFont="1" applyFill="1" applyAlignment="1">
      <alignment wrapText="1"/>
    </xf>
    <xf numFmtId="0" fontId="26" fillId="14" borderId="9" xfId="7" applyFont="1" applyFill="1" applyBorder="1" applyAlignment="1" applyProtection="1">
      <alignment horizontal="left" vertical="center" wrapText="1"/>
      <protection locked="0"/>
    </xf>
    <xf numFmtId="0" fontId="26" fillId="14" borderId="7" xfId="7" applyFont="1" applyFill="1" applyBorder="1" applyAlignment="1" applyProtection="1">
      <alignment horizontal="left" vertical="center" wrapText="1"/>
      <protection locked="0"/>
    </xf>
    <xf numFmtId="0" fontId="26" fillId="14" borderId="10" xfId="7" applyFont="1" applyFill="1" applyBorder="1" applyAlignment="1" applyProtection="1">
      <alignment horizontal="left" vertical="center" wrapText="1"/>
      <protection locked="0"/>
    </xf>
    <xf numFmtId="49" fontId="26" fillId="14" borderId="9" xfId="7" applyNumberFormat="1" applyFont="1" applyFill="1" applyBorder="1" applyAlignment="1" applyProtection="1">
      <alignment horizontal="left" vertical="center" wrapText="1"/>
      <protection locked="0"/>
    </xf>
    <xf numFmtId="49" fontId="26" fillId="14" borderId="10" xfId="7" applyNumberFormat="1" applyFont="1" applyFill="1" applyBorder="1" applyAlignment="1" applyProtection="1">
      <alignment horizontal="left" vertical="center" wrapText="1"/>
      <protection locked="0"/>
    </xf>
    <xf numFmtId="0" fontId="26" fillId="14" borderId="9" xfId="15" applyFont="1" applyFill="1" applyBorder="1" applyAlignment="1" applyProtection="1">
      <alignment horizontal="left" vertical="center" wrapText="1" indent="1"/>
      <protection locked="0"/>
    </xf>
    <xf numFmtId="0" fontId="26" fillId="14" borderId="7" xfId="15" applyFont="1" applyFill="1" applyBorder="1" applyAlignment="1" applyProtection="1">
      <alignment horizontal="left" vertical="center" wrapText="1" indent="1"/>
      <protection locked="0"/>
    </xf>
    <xf numFmtId="0" fontId="26" fillId="14" borderId="10" xfId="15" applyFont="1" applyFill="1" applyBorder="1" applyAlignment="1" applyProtection="1">
      <alignment horizontal="left" vertical="center" wrapText="1" indent="1"/>
      <protection locked="0"/>
    </xf>
    <xf numFmtId="0" fontId="29" fillId="0" borderId="0" xfId="7" applyFill="1" applyAlignment="1"/>
    <xf numFmtId="14" fontId="26" fillId="14" borderId="9" xfId="7" applyNumberFormat="1" applyFont="1" applyFill="1" applyBorder="1" applyAlignment="1" applyProtection="1">
      <alignment horizontal="left" vertical="center" wrapText="1"/>
      <protection locked="0"/>
    </xf>
    <xf numFmtId="0" fontId="20" fillId="0" borderId="11" xfId="7" applyFont="1" applyFill="1" applyBorder="1" applyAlignment="1">
      <alignment horizontal="right" vertical="center" wrapText="1"/>
    </xf>
    <xf numFmtId="0" fontId="20" fillId="0" borderId="0" xfId="7" applyFont="1" applyFill="1" applyAlignment="1">
      <alignment horizontal="right" vertical="center" wrapText="1"/>
    </xf>
    <xf numFmtId="0" fontId="20" fillId="0" borderId="0" xfId="7" applyFont="1" applyFill="1" applyBorder="1" applyAlignment="1" applyProtection="1">
      <alignment horizontal="center" vertical="center" wrapText="1"/>
    </xf>
    <xf numFmtId="14" fontId="26" fillId="14" borderId="9" xfId="7" applyNumberFormat="1" applyFont="1" applyFill="1" applyBorder="1" applyAlignment="1" applyProtection="1">
      <alignment horizontal="center" vertical="center" wrapText="1"/>
      <protection locked="0"/>
    </xf>
    <xf numFmtId="14" fontId="26" fillId="14" borderId="10" xfId="7" applyNumberFormat="1" applyFont="1" applyFill="1" applyBorder="1" applyAlignment="1" applyProtection="1">
      <alignment horizontal="center" vertical="center" wrapText="1"/>
      <protection locked="0"/>
    </xf>
    <xf numFmtId="1" fontId="26" fillId="8" borderId="1" xfId="7" applyNumberFormat="1" applyFont="1" applyFill="1" applyBorder="1" applyAlignment="1" applyProtection="1">
      <alignment horizontal="center" vertical="center" wrapText="1"/>
    </xf>
    <xf numFmtId="0" fontId="26" fillId="0" borderId="0" xfId="7" applyFont="1" applyFill="1" applyAlignment="1">
      <alignment horizontal="center" wrapText="1"/>
    </xf>
    <xf numFmtId="0" fontId="31" fillId="0" borderId="0" xfId="15" applyFont="1" applyFill="1" applyAlignment="1">
      <alignment horizontal="left" vertical="center" wrapText="1"/>
    </xf>
    <xf numFmtId="0" fontId="20" fillId="0" borderId="0" xfId="15" applyFont="1" applyFill="1" applyAlignment="1">
      <alignment horizontal="left" vertical="center" wrapText="1"/>
    </xf>
    <xf numFmtId="0" fontId="20" fillId="0" borderId="0" xfId="15" applyFont="1" applyFill="1" applyAlignment="1" applyProtection="1">
      <alignment horizontal="left" vertical="center" wrapText="1" indent="1"/>
    </xf>
    <xf numFmtId="0" fontId="20" fillId="0" borderId="12" xfId="15" applyFont="1" applyFill="1" applyBorder="1" applyAlignment="1" applyProtection="1">
      <alignment horizontal="left" vertical="center" wrapText="1" indent="1"/>
    </xf>
    <xf numFmtId="10" fontId="24" fillId="0" borderId="3" xfId="0" applyNumberFormat="1" applyFont="1" applyFill="1" applyBorder="1" applyAlignment="1" applyProtection="1"/>
    <xf numFmtId="0" fontId="26" fillId="3" borderId="1" xfId="15" applyFont="1" applyFill="1" applyBorder="1" applyAlignment="1" applyProtection="1">
      <alignment horizontal="center" vertical="center" wrapText="1"/>
    </xf>
    <xf numFmtId="0" fontId="32" fillId="0" borderId="0" xfId="15" applyFont="1" applyFill="1" applyAlignment="1" applyProtection="1">
      <alignment vertical="top" wrapText="1"/>
    </xf>
    <xf numFmtId="0" fontId="20" fillId="0" borderId="0" xfId="15" applyFont="1" applyFill="1" applyAlignment="1">
      <alignment horizontal="left" vertical="top" wrapText="1"/>
    </xf>
    <xf numFmtId="0" fontId="32" fillId="0" borderId="0" xfId="15" applyFont="1" applyFill="1" applyAlignment="1" applyProtection="1">
      <alignment vertical="center" wrapText="1"/>
    </xf>
    <xf numFmtId="0" fontId="24" fillId="3" borderId="3" xfId="0" applyFont="1" applyFill="1" applyBorder="1" applyAlignment="1" applyProtection="1">
      <alignment horizontal="left"/>
    </xf>
    <xf numFmtId="0" fontId="24" fillId="3" borderId="7" xfId="0" applyFont="1" applyFill="1" applyBorder="1" applyAlignment="1" applyProtection="1">
      <alignment horizontal="left"/>
    </xf>
    <xf numFmtId="0" fontId="24" fillId="3" borderId="7" xfId="0" applyNumberFormat="1" applyFont="1" applyFill="1" applyBorder="1" applyAlignment="1" applyProtection="1">
      <alignment horizontal="left"/>
    </xf>
    <xf numFmtId="14" fontId="24" fillId="3" borderId="7" xfId="0" applyNumberFormat="1" applyFont="1" applyFill="1" applyBorder="1" applyAlignment="1" applyProtection="1">
      <alignment horizontal="left"/>
    </xf>
    <xf numFmtId="0" fontId="24" fillId="8" borderId="7" xfId="0" applyFont="1" applyFill="1" applyBorder="1" applyAlignment="1" applyProtection="1">
      <alignment horizontal="left"/>
    </xf>
    <xf numFmtId="0" fontId="24" fillId="3" borderId="3" xfId="0" applyFont="1" applyFill="1" applyBorder="1" applyAlignment="1" applyProtection="1">
      <alignment horizontal="left" indent="1"/>
    </xf>
    <xf numFmtId="0" fontId="12" fillId="0" borderId="8" xfId="27" applyFont="1" applyBorder="1" applyAlignment="1">
      <alignment horizontal="left"/>
    </xf>
    <xf numFmtId="0" fontId="0" fillId="3" borderId="1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justify" vertical="center" wrapText="1"/>
    </xf>
    <xf numFmtId="0" fontId="13" fillId="2" borderId="1" xfId="26" applyFill="1" applyBorder="1" applyAlignment="1">
      <alignment horizontal="center"/>
    </xf>
    <xf numFmtId="9" fontId="4" fillId="2" borderId="1" xfId="2" applyFont="1" applyFill="1" applyBorder="1" applyAlignment="1">
      <alignment horizontal="right"/>
    </xf>
    <xf numFmtId="0" fontId="13" fillId="2" borderId="1" xfId="26" applyFill="1" applyBorder="1" applyAlignment="1">
      <alignment horizontal="right"/>
    </xf>
    <xf numFmtId="9" fontId="13" fillId="2" borderId="1" xfId="2" applyFont="1" applyFill="1" applyBorder="1" applyAlignment="1">
      <alignment horizontal="right"/>
    </xf>
    <xf numFmtId="9" fontId="10" fillId="2" borderId="1" xfId="2" applyFont="1" applyFill="1" applyBorder="1" applyAlignment="1">
      <alignment horizontal="right"/>
    </xf>
    <xf numFmtId="0" fontId="20" fillId="2" borderId="1" xfId="15" applyFont="1" applyFill="1" applyBorder="1"/>
  </cellXfs>
  <cellStyles count="340">
    <cellStyle name="Euro" xfId="8"/>
    <cellStyle name="Euro 2" xfId="10"/>
    <cellStyle name="Prozent" xfId="2" builtinId="5"/>
    <cellStyle name="Standard" xfId="0" builtinId="0"/>
    <cellStyle name="Standard 2" xfId="3"/>
    <cellStyle name="Standard 2 10" xfId="88"/>
    <cellStyle name="Standard 2 10 2" xfId="224"/>
    <cellStyle name="Standard 2 11" xfId="146"/>
    <cellStyle name="Standard 2 11 2" xfId="282"/>
    <cellStyle name="Standard 2 12" xfId="68"/>
    <cellStyle name="Standard 2 13" xfId="204"/>
    <cellStyle name="Standard 2 2" xfId="6"/>
    <cellStyle name="Standard 2 2 10" xfId="207"/>
    <cellStyle name="Standard 2 2 2" xfId="14"/>
    <cellStyle name="Standard 2 2 2 2" xfId="25"/>
    <cellStyle name="Standard 2 2 2 2 2" xfId="44"/>
    <cellStyle name="Standard 2 2 2 2 2 2" xfId="181"/>
    <cellStyle name="Standard 2 2 2 2 2 2 2" xfId="317"/>
    <cellStyle name="Standard 2 2 2 2 2 3" xfId="122"/>
    <cellStyle name="Standard 2 2 2 2 2 4" xfId="258"/>
    <cellStyle name="Standard 2 2 2 2 3" xfId="61"/>
    <cellStyle name="Standard 2 2 2 2 3 2" xfId="198"/>
    <cellStyle name="Standard 2 2 2 2 3 2 2" xfId="334"/>
    <cellStyle name="Standard 2 2 2 2 3 3" xfId="139"/>
    <cellStyle name="Standard 2 2 2 2 3 4" xfId="275"/>
    <cellStyle name="Standard 2 2 2 2 4" xfId="103"/>
    <cellStyle name="Standard 2 2 2 2 4 2" xfId="239"/>
    <cellStyle name="Standard 2 2 2 2 5" xfId="161"/>
    <cellStyle name="Standard 2 2 2 2 5 2" xfId="297"/>
    <cellStyle name="Standard 2 2 2 2 6" xfId="83"/>
    <cellStyle name="Standard 2 2 2 2 7" xfId="219"/>
    <cellStyle name="Standard 2 2 2 3" xfId="36"/>
    <cellStyle name="Standard 2 2 2 3 2" xfId="173"/>
    <cellStyle name="Standard 2 2 2 3 2 2" xfId="309"/>
    <cellStyle name="Standard 2 2 2 3 3" xfId="114"/>
    <cellStyle name="Standard 2 2 2 3 4" xfId="250"/>
    <cellStyle name="Standard 2 2 2 4" xfId="53"/>
    <cellStyle name="Standard 2 2 2 4 2" xfId="190"/>
    <cellStyle name="Standard 2 2 2 4 2 2" xfId="326"/>
    <cellStyle name="Standard 2 2 2 4 3" xfId="131"/>
    <cellStyle name="Standard 2 2 2 4 4" xfId="267"/>
    <cellStyle name="Standard 2 2 2 5" xfId="95"/>
    <cellStyle name="Standard 2 2 2 5 2" xfId="231"/>
    <cellStyle name="Standard 2 2 2 6" xfId="153"/>
    <cellStyle name="Standard 2 2 2 6 2" xfId="289"/>
    <cellStyle name="Standard 2 2 2 7" xfId="75"/>
    <cellStyle name="Standard 2 2 2 8" xfId="211"/>
    <cellStyle name="Standard 2 2 3" xfId="21"/>
    <cellStyle name="Standard 2 2 3 2" xfId="40"/>
    <cellStyle name="Standard 2 2 3 2 2" xfId="177"/>
    <cellStyle name="Standard 2 2 3 2 2 2" xfId="313"/>
    <cellStyle name="Standard 2 2 3 2 3" xfId="118"/>
    <cellStyle name="Standard 2 2 3 2 4" xfId="254"/>
    <cellStyle name="Standard 2 2 3 3" xfId="57"/>
    <cellStyle name="Standard 2 2 3 3 2" xfId="194"/>
    <cellStyle name="Standard 2 2 3 3 2 2" xfId="330"/>
    <cellStyle name="Standard 2 2 3 3 3" xfId="135"/>
    <cellStyle name="Standard 2 2 3 3 4" xfId="271"/>
    <cellStyle name="Standard 2 2 3 4" xfId="99"/>
    <cellStyle name="Standard 2 2 3 4 2" xfId="235"/>
    <cellStyle name="Standard 2 2 3 5" xfId="157"/>
    <cellStyle name="Standard 2 2 3 5 2" xfId="293"/>
    <cellStyle name="Standard 2 2 3 6" xfId="79"/>
    <cellStyle name="Standard 2 2 3 7" xfId="215"/>
    <cellStyle name="Standard 2 2 4" xfId="32"/>
    <cellStyle name="Standard 2 2 4 2" xfId="110"/>
    <cellStyle name="Standard 2 2 4 2 2" xfId="246"/>
    <cellStyle name="Standard 2 2 4 3" xfId="165"/>
    <cellStyle name="Standard 2 2 4 3 2" xfId="301"/>
    <cellStyle name="Standard 2 2 4 4" xfId="87"/>
    <cellStyle name="Standard 2 2 4 5" xfId="223"/>
    <cellStyle name="Standard 2 2 5" xfId="49"/>
    <cellStyle name="Standard 2 2 5 2" xfId="186"/>
    <cellStyle name="Standard 2 2 5 2 2" xfId="322"/>
    <cellStyle name="Standard 2 2 5 3" xfId="127"/>
    <cellStyle name="Standard 2 2 5 4" xfId="263"/>
    <cellStyle name="Standard 2 2 6" xfId="67"/>
    <cellStyle name="Standard 2 2 6 2" xfId="203"/>
    <cellStyle name="Standard 2 2 6 2 2" xfId="339"/>
    <cellStyle name="Standard 2 2 6 3" xfId="145"/>
    <cellStyle name="Standard 2 2 6 4" xfId="281"/>
    <cellStyle name="Standard 2 2 7" xfId="91"/>
    <cellStyle name="Standard 2 2 7 2" xfId="227"/>
    <cellStyle name="Standard 2 2 8" xfId="149"/>
    <cellStyle name="Standard 2 2 8 2" xfId="285"/>
    <cellStyle name="Standard 2 2 9" xfId="71"/>
    <cellStyle name="Standard 2 3" xfId="11"/>
    <cellStyle name="Standard 2 3 2" xfId="22"/>
    <cellStyle name="Standard 2 3 2 2" xfId="41"/>
    <cellStyle name="Standard 2 3 2 2 2" xfId="178"/>
    <cellStyle name="Standard 2 3 2 2 2 2" xfId="314"/>
    <cellStyle name="Standard 2 3 2 2 3" xfId="119"/>
    <cellStyle name="Standard 2 3 2 2 4" xfId="255"/>
    <cellStyle name="Standard 2 3 2 3" xfId="58"/>
    <cellStyle name="Standard 2 3 2 3 2" xfId="195"/>
    <cellStyle name="Standard 2 3 2 3 2 2" xfId="331"/>
    <cellStyle name="Standard 2 3 2 3 3" xfId="136"/>
    <cellStyle name="Standard 2 3 2 3 4" xfId="272"/>
    <cellStyle name="Standard 2 3 2 4" xfId="100"/>
    <cellStyle name="Standard 2 3 2 4 2" xfId="236"/>
    <cellStyle name="Standard 2 3 2 5" xfId="158"/>
    <cellStyle name="Standard 2 3 2 5 2" xfId="294"/>
    <cellStyle name="Standard 2 3 2 6" xfId="80"/>
    <cellStyle name="Standard 2 3 2 7" xfId="216"/>
    <cellStyle name="Standard 2 3 3" xfId="33"/>
    <cellStyle name="Standard 2 3 3 2" xfId="170"/>
    <cellStyle name="Standard 2 3 3 2 2" xfId="306"/>
    <cellStyle name="Standard 2 3 3 3" xfId="111"/>
    <cellStyle name="Standard 2 3 3 4" xfId="247"/>
    <cellStyle name="Standard 2 3 4" xfId="50"/>
    <cellStyle name="Standard 2 3 4 2" xfId="187"/>
    <cellStyle name="Standard 2 3 4 2 2" xfId="323"/>
    <cellStyle name="Standard 2 3 4 3" xfId="128"/>
    <cellStyle name="Standard 2 3 4 4" xfId="264"/>
    <cellStyle name="Standard 2 3 5" xfId="92"/>
    <cellStyle name="Standard 2 3 5 2" xfId="228"/>
    <cellStyle name="Standard 2 3 6" xfId="150"/>
    <cellStyle name="Standard 2 3 6 2" xfId="286"/>
    <cellStyle name="Standard 2 3 7" xfId="72"/>
    <cellStyle name="Standard 2 3 8" xfId="208"/>
    <cellStyle name="Standard 2 4" xfId="16"/>
    <cellStyle name="Standard 2 5" xfId="18"/>
    <cellStyle name="Standard 2 5 2" xfId="37"/>
    <cellStyle name="Standard 2 5 2 2" xfId="174"/>
    <cellStyle name="Standard 2 5 2 2 2" xfId="310"/>
    <cellStyle name="Standard 2 5 2 3" xfId="115"/>
    <cellStyle name="Standard 2 5 2 4" xfId="251"/>
    <cellStyle name="Standard 2 5 3" xfId="54"/>
    <cellStyle name="Standard 2 5 3 2" xfId="191"/>
    <cellStyle name="Standard 2 5 3 2 2" xfId="327"/>
    <cellStyle name="Standard 2 5 3 3" xfId="132"/>
    <cellStyle name="Standard 2 5 3 4" xfId="268"/>
    <cellStyle name="Standard 2 5 4" xfId="96"/>
    <cellStyle name="Standard 2 5 4 2" xfId="232"/>
    <cellStyle name="Standard 2 5 5" xfId="154"/>
    <cellStyle name="Standard 2 5 5 2" xfId="290"/>
    <cellStyle name="Standard 2 5 6" xfId="76"/>
    <cellStyle name="Standard 2 5 7" xfId="212"/>
    <cellStyle name="Standard 2 6" xfId="28"/>
    <cellStyle name="Standard 2 6 2" xfId="64"/>
    <cellStyle name="Standard 2 6 2 2" xfId="201"/>
    <cellStyle name="Standard 2 6 2 2 2" xfId="337"/>
    <cellStyle name="Standard 2 6 2 3" xfId="142"/>
    <cellStyle name="Standard 2 6 2 4" xfId="278"/>
    <cellStyle name="Standard 2 6 3" xfId="106"/>
    <cellStyle name="Standard 2 6 3 2" xfId="242"/>
    <cellStyle name="Standard 2 6 4" xfId="164"/>
    <cellStyle name="Standard 2 6 4 2" xfId="300"/>
    <cellStyle name="Standard 2 6 5" xfId="86"/>
    <cellStyle name="Standard 2 6 6" xfId="222"/>
    <cellStyle name="Standard 2 7" xfId="29"/>
    <cellStyle name="Standard 2 7 2" xfId="167"/>
    <cellStyle name="Standard 2 7 2 2" xfId="303"/>
    <cellStyle name="Standard 2 7 3" xfId="107"/>
    <cellStyle name="Standard 2 7 4" xfId="243"/>
    <cellStyle name="Standard 2 8" xfId="46"/>
    <cellStyle name="Standard 2 8 2" xfId="183"/>
    <cellStyle name="Standard 2 8 2 2" xfId="319"/>
    <cellStyle name="Standard 2 8 3" xfId="124"/>
    <cellStyle name="Standard 2 8 4" xfId="260"/>
    <cellStyle name="Standard 2 9" xfId="66"/>
    <cellStyle name="Standard 2 9 2" xfId="202"/>
    <cellStyle name="Standard 2 9 2 2" xfId="338"/>
    <cellStyle name="Standard 2 9 3" xfId="144"/>
    <cellStyle name="Standard 2 9 4" xfId="280"/>
    <cellStyle name="Standard 3" xfId="4"/>
    <cellStyle name="Standard 3 10" xfId="205"/>
    <cellStyle name="Standard 3 2" xfId="12"/>
    <cellStyle name="Standard 3 2 2" xfId="23"/>
    <cellStyle name="Standard 3 2 2 2" xfId="42"/>
    <cellStyle name="Standard 3 2 2 2 2" xfId="179"/>
    <cellStyle name="Standard 3 2 2 2 2 2" xfId="315"/>
    <cellStyle name="Standard 3 2 2 2 3" xfId="120"/>
    <cellStyle name="Standard 3 2 2 2 4" xfId="256"/>
    <cellStyle name="Standard 3 2 2 3" xfId="59"/>
    <cellStyle name="Standard 3 2 2 3 2" xfId="196"/>
    <cellStyle name="Standard 3 2 2 3 2 2" xfId="332"/>
    <cellStyle name="Standard 3 2 2 3 3" xfId="137"/>
    <cellStyle name="Standard 3 2 2 3 4" xfId="273"/>
    <cellStyle name="Standard 3 2 2 4" xfId="101"/>
    <cellStyle name="Standard 3 2 2 4 2" xfId="237"/>
    <cellStyle name="Standard 3 2 2 5" xfId="159"/>
    <cellStyle name="Standard 3 2 2 5 2" xfId="295"/>
    <cellStyle name="Standard 3 2 2 6" xfId="81"/>
    <cellStyle name="Standard 3 2 2 7" xfId="217"/>
    <cellStyle name="Standard 3 2 3" xfId="34"/>
    <cellStyle name="Standard 3 2 3 2" xfId="171"/>
    <cellStyle name="Standard 3 2 3 2 2" xfId="307"/>
    <cellStyle name="Standard 3 2 3 3" xfId="112"/>
    <cellStyle name="Standard 3 2 3 4" xfId="248"/>
    <cellStyle name="Standard 3 2 4" xfId="51"/>
    <cellStyle name="Standard 3 2 4 2" xfId="188"/>
    <cellStyle name="Standard 3 2 4 2 2" xfId="324"/>
    <cellStyle name="Standard 3 2 4 3" xfId="129"/>
    <cellStyle name="Standard 3 2 4 4" xfId="265"/>
    <cellStyle name="Standard 3 2 5" xfId="93"/>
    <cellStyle name="Standard 3 2 5 2" xfId="229"/>
    <cellStyle name="Standard 3 2 6" xfId="151"/>
    <cellStyle name="Standard 3 2 6 2" xfId="287"/>
    <cellStyle name="Standard 3 2 7" xfId="73"/>
    <cellStyle name="Standard 3 2 8" xfId="209"/>
    <cellStyle name="Standard 3 3" xfId="19"/>
    <cellStyle name="Standard 3 3 2" xfId="38"/>
    <cellStyle name="Standard 3 3 2 2" xfId="175"/>
    <cellStyle name="Standard 3 3 2 2 2" xfId="311"/>
    <cellStyle name="Standard 3 3 2 3" xfId="116"/>
    <cellStyle name="Standard 3 3 2 4" xfId="252"/>
    <cellStyle name="Standard 3 3 3" xfId="55"/>
    <cellStyle name="Standard 3 3 3 2" xfId="192"/>
    <cellStyle name="Standard 3 3 3 2 2" xfId="328"/>
    <cellStyle name="Standard 3 3 3 3" xfId="133"/>
    <cellStyle name="Standard 3 3 3 4" xfId="269"/>
    <cellStyle name="Standard 3 3 4" xfId="97"/>
    <cellStyle name="Standard 3 3 4 2" xfId="233"/>
    <cellStyle name="Standard 3 3 5" xfId="155"/>
    <cellStyle name="Standard 3 3 5 2" xfId="291"/>
    <cellStyle name="Standard 3 3 6" xfId="77"/>
    <cellStyle name="Standard 3 3 7" xfId="213"/>
    <cellStyle name="Standard 3 4" xfId="27"/>
    <cellStyle name="Standard 3 4 2" xfId="63"/>
    <cellStyle name="Standard 3 4 2 2" xfId="200"/>
    <cellStyle name="Standard 3 4 2 2 2" xfId="336"/>
    <cellStyle name="Standard 3 4 2 3" xfId="141"/>
    <cellStyle name="Standard 3 4 2 4" xfId="277"/>
    <cellStyle name="Standard 3 4 3" xfId="166"/>
    <cellStyle name="Standard 3 4 3 2" xfId="302"/>
    <cellStyle name="Standard 3 4 4" xfId="105"/>
    <cellStyle name="Standard 3 4 5" xfId="241"/>
    <cellStyle name="Standard 3 5" xfId="30"/>
    <cellStyle name="Standard 3 5 2" xfId="168"/>
    <cellStyle name="Standard 3 5 2 2" xfId="304"/>
    <cellStyle name="Standard 3 5 3" xfId="108"/>
    <cellStyle name="Standard 3 5 4" xfId="244"/>
    <cellStyle name="Standard 3 6" xfId="47"/>
    <cellStyle name="Standard 3 6 2" xfId="184"/>
    <cellStyle name="Standard 3 6 2 2" xfId="320"/>
    <cellStyle name="Standard 3 6 3" xfId="125"/>
    <cellStyle name="Standard 3 6 4" xfId="261"/>
    <cellStyle name="Standard 3 7" xfId="89"/>
    <cellStyle name="Standard 3 7 2" xfId="225"/>
    <cellStyle name="Standard 3 8" xfId="147"/>
    <cellStyle name="Standard 3 8 2" xfId="283"/>
    <cellStyle name="Standard 3 9" xfId="69"/>
    <cellStyle name="Standard 4" xfId="7"/>
    <cellStyle name="Standard 4 2" xfId="15"/>
    <cellStyle name="Standard 5" xfId="9"/>
    <cellStyle name="Standard 6" xfId="26"/>
    <cellStyle name="Standard 6 2" xfId="45"/>
    <cellStyle name="Standard 6 2 2" xfId="182"/>
    <cellStyle name="Standard 6 2 2 2" xfId="318"/>
    <cellStyle name="Standard 6 2 3" xfId="123"/>
    <cellStyle name="Standard 6 2 4" xfId="259"/>
    <cellStyle name="Standard 6 3" xfId="62"/>
    <cellStyle name="Standard 6 3 2" xfId="199"/>
    <cellStyle name="Standard 6 3 2 2" xfId="335"/>
    <cellStyle name="Standard 6 3 3" xfId="140"/>
    <cellStyle name="Standard 6 3 4" xfId="276"/>
    <cellStyle name="Standard 6 4" xfId="104"/>
    <cellStyle name="Standard 6 4 2" xfId="240"/>
    <cellStyle name="Standard 6 5" xfId="162"/>
    <cellStyle name="Standard 6 5 2" xfId="298"/>
    <cellStyle name="Standard 6 6" xfId="84"/>
    <cellStyle name="Standard 6 7" xfId="220"/>
    <cellStyle name="Standard 7" xfId="65"/>
    <cellStyle name="Standard 7 2" xfId="143"/>
    <cellStyle name="Standard 7 2 2" xfId="279"/>
    <cellStyle name="Standard 7 3" xfId="163"/>
    <cellStyle name="Standard 7 3 2" xfId="299"/>
    <cellStyle name="Standard 7 4" xfId="85"/>
    <cellStyle name="Standard 7 5" xfId="221"/>
    <cellStyle name="Währung" xfId="1" builtinId="4"/>
    <cellStyle name="Währung 2" xfId="5"/>
    <cellStyle name="Währung 2 2" xfId="13"/>
    <cellStyle name="Währung 2 2 2" xfId="24"/>
    <cellStyle name="Währung 2 2 2 2" xfId="43"/>
    <cellStyle name="Währung 2 2 2 2 2" xfId="180"/>
    <cellStyle name="Währung 2 2 2 2 2 2" xfId="316"/>
    <cellStyle name="Währung 2 2 2 2 3" xfId="121"/>
    <cellStyle name="Währung 2 2 2 2 4" xfId="257"/>
    <cellStyle name="Währung 2 2 2 3" xfId="60"/>
    <cellStyle name="Währung 2 2 2 3 2" xfId="197"/>
    <cellStyle name="Währung 2 2 2 3 2 2" xfId="333"/>
    <cellStyle name="Währung 2 2 2 3 3" xfId="138"/>
    <cellStyle name="Währung 2 2 2 3 4" xfId="274"/>
    <cellStyle name="Währung 2 2 2 4" xfId="102"/>
    <cellStyle name="Währung 2 2 2 4 2" xfId="238"/>
    <cellStyle name="Währung 2 2 2 5" xfId="160"/>
    <cellStyle name="Währung 2 2 2 5 2" xfId="296"/>
    <cellStyle name="Währung 2 2 2 6" xfId="82"/>
    <cellStyle name="Währung 2 2 2 7" xfId="218"/>
    <cellStyle name="Währung 2 2 3" xfId="35"/>
    <cellStyle name="Währung 2 2 3 2" xfId="172"/>
    <cellStyle name="Währung 2 2 3 2 2" xfId="308"/>
    <cellStyle name="Währung 2 2 3 3" xfId="113"/>
    <cellStyle name="Währung 2 2 3 4" xfId="249"/>
    <cellStyle name="Währung 2 2 4" xfId="52"/>
    <cellStyle name="Währung 2 2 4 2" xfId="189"/>
    <cellStyle name="Währung 2 2 4 2 2" xfId="325"/>
    <cellStyle name="Währung 2 2 4 3" xfId="130"/>
    <cellStyle name="Währung 2 2 4 4" xfId="266"/>
    <cellStyle name="Währung 2 2 5" xfId="94"/>
    <cellStyle name="Währung 2 2 5 2" xfId="230"/>
    <cellStyle name="Währung 2 2 6" xfId="152"/>
    <cellStyle name="Währung 2 2 6 2" xfId="288"/>
    <cellStyle name="Währung 2 2 7" xfId="74"/>
    <cellStyle name="Währung 2 2 8" xfId="210"/>
    <cellStyle name="Währung 2 3" xfId="20"/>
    <cellStyle name="Währung 2 3 2" xfId="39"/>
    <cellStyle name="Währung 2 3 2 2" xfId="176"/>
    <cellStyle name="Währung 2 3 2 2 2" xfId="312"/>
    <cellStyle name="Währung 2 3 2 3" xfId="117"/>
    <cellStyle name="Währung 2 3 2 4" xfId="253"/>
    <cellStyle name="Währung 2 3 3" xfId="56"/>
    <cellStyle name="Währung 2 3 3 2" xfId="193"/>
    <cellStyle name="Währung 2 3 3 2 2" xfId="329"/>
    <cellStyle name="Währung 2 3 3 3" xfId="134"/>
    <cellStyle name="Währung 2 3 3 4" xfId="270"/>
    <cellStyle name="Währung 2 3 4" xfId="98"/>
    <cellStyle name="Währung 2 3 4 2" xfId="234"/>
    <cellStyle name="Währung 2 3 5" xfId="156"/>
    <cellStyle name="Währung 2 3 5 2" xfId="292"/>
    <cellStyle name="Währung 2 3 6" xfId="78"/>
    <cellStyle name="Währung 2 3 7" xfId="214"/>
    <cellStyle name="Währung 2 4" xfId="31"/>
    <cellStyle name="Währung 2 4 2" xfId="169"/>
    <cellStyle name="Währung 2 4 2 2" xfId="305"/>
    <cellStyle name="Währung 2 4 3" xfId="109"/>
    <cellStyle name="Währung 2 4 4" xfId="245"/>
    <cellStyle name="Währung 2 5" xfId="48"/>
    <cellStyle name="Währung 2 5 2" xfId="185"/>
    <cellStyle name="Währung 2 5 2 2" xfId="321"/>
    <cellStyle name="Währung 2 5 3" xfId="126"/>
    <cellStyle name="Währung 2 5 4" xfId="262"/>
    <cellStyle name="Währung 2 6" xfId="90"/>
    <cellStyle name="Währung 2 6 2" xfId="226"/>
    <cellStyle name="Währung 2 7" xfId="148"/>
    <cellStyle name="Währung 2 7 2" xfId="284"/>
    <cellStyle name="Währung 2 8" xfId="70"/>
    <cellStyle name="Währung 2 9" xfId="206"/>
    <cellStyle name="Währung 3" xfId="17"/>
  </cellStyles>
  <dxfs count="18"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179</xdr:row>
      <xdr:rowOff>66676</xdr:rowOff>
    </xdr:from>
    <xdr:to>
      <xdr:col>17</xdr:col>
      <xdr:colOff>369327</xdr:colOff>
      <xdr:row>200</xdr:row>
      <xdr:rowOff>111008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" y="26965276"/>
          <a:ext cx="12494652" cy="40448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242</xdr:row>
      <xdr:rowOff>91440</xdr:rowOff>
    </xdr:from>
    <xdr:to>
      <xdr:col>8</xdr:col>
      <xdr:colOff>401978</xdr:colOff>
      <xdr:row>251</xdr:row>
      <xdr:rowOff>64477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1540" y="26791920"/>
          <a:ext cx="5949338" cy="1618957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227</xdr:row>
      <xdr:rowOff>114300</xdr:rowOff>
    </xdr:from>
    <xdr:to>
      <xdr:col>8</xdr:col>
      <xdr:colOff>455783</xdr:colOff>
      <xdr:row>237</xdr:row>
      <xdr:rowOff>49209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1541" y="24071580"/>
          <a:ext cx="6003142" cy="1763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tabColor theme="4" tint="0.79998168889431442"/>
    <pageSetUpPr fitToPage="1"/>
  </sheetPr>
  <dimension ref="A1:O86"/>
  <sheetViews>
    <sheetView showGridLines="0" tabSelected="1" zoomScaleNormal="100" workbookViewId="0">
      <selection activeCell="C8" sqref="C8:H8"/>
    </sheetView>
  </sheetViews>
  <sheetFormatPr baseColWidth="10" defaultRowHeight="13.2" x14ac:dyDescent="0.25"/>
  <cols>
    <col min="1" max="1" width="33.109375" style="38" customWidth="1"/>
    <col min="2" max="2" width="4" style="38" customWidth="1"/>
    <col min="3" max="3" width="12.33203125" style="38" customWidth="1"/>
    <col min="4" max="256" width="11.44140625" style="38"/>
    <col min="257" max="257" width="11.5546875" style="38" customWidth="1"/>
    <col min="258" max="258" width="17.109375" style="38" customWidth="1"/>
    <col min="259" max="512" width="11.44140625" style="38"/>
    <col min="513" max="513" width="11.5546875" style="38" customWidth="1"/>
    <col min="514" max="514" width="17.109375" style="38" customWidth="1"/>
    <col min="515" max="768" width="11.44140625" style="38"/>
    <col min="769" max="769" width="11.5546875" style="38" customWidth="1"/>
    <col min="770" max="770" width="17.109375" style="38" customWidth="1"/>
    <col min="771" max="1024" width="11.44140625" style="38"/>
    <col min="1025" max="1025" width="11.5546875" style="38" customWidth="1"/>
    <col min="1026" max="1026" width="17.109375" style="38" customWidth="1"/>
    <col min="1027" max="1280" width="11.44140625" style="38"/>
    <col min="1281" max="1281" width="11.5546875" style="38" customWidth="1"/>
    <col min="1282" max="1282" width="17.109375" style="38" customWidth="1"/>
    <col min="1283" max="1536" width="11.44140625" style="38"/>
    <col min="1537" max="1537" width="11.5546875" style="38" customWidth="1"/>
    <col min="1538" max="1538" width="17.109375" style="38" customWidth="1"/>
    <col min="1539" max="1792" width="11.44140625" style="38"/>
    <col min="1793" max="1793" width="11.5546875" style="38" customWidth="1"/>
    <col min="1794" max="1794" width="17.109375" style="38" customWidth="1"/>
    <col min="1795" max="2048" width="11.44140625" style="38"/>
    <col min="2049" max="2049" width="11.5546875" style="38" customWidth="1"/>
    <col min="2050" max="2050" width="17.109375" style="38" customWidth="1"/>
    <col min="2051" max="2304" width="11.44140625" style="38"/>
    <col min="2305" max="2305" width="11.5546875" style="38" customWidth="1"/>
    <col min="2306" max="2306" width="17.109375" style="38" customWidth="1"/>
    <col min="2307" max="2560" width="11.44140625" style="38"/>
    <col min="2561" max="2561" width="11.5546875" style="38" customWidth="1"/>
    <col min="2562" max="2562" width="17.109375" style="38" customWidth="1"/>
    <col min="2563" max="2816" width="11.44140625" style="38"/>
    <col min="2817" max="2817" width="11.5546875" style="38" customWidth="1"/>
    <col min="2818" max="2818" width="17.109375" style="38" customWidth="1"/>
    <col min="2819" max="3072" width="11.44140625" style="38"/>
    <col min="3073" max="3073" width="11.5546875" style="38" customWidth="1"/>
    <col min="3074" max="3074" width="17.109375" style="38" customWidth="1"/>
    <col min="3075" max="3328" width="11.44140625" style="38"/>
    <col min="3329" max="3329" width="11.5546875" style="38" customWidth="1"/>
    <col min="3330" max="3330" width="17.109375" style="38" customWidth="1"/>
    <col min="3331" max="3584" width="11.44140625" style="38"/>
    <col min="3585" max="3585" width="11.5546875" style="38" customWidth="1"/>
    <col min="3586" max="3586" width="17.109375" style="38" customWidth="1"/>
    <col min="3587" max="3840" width="11.44140625" style="38"/>
    <col min="3841" max="3841" width="11.5546875" style="38" customWidth="1"/>
    <col min="3842" max="3842" width="17.109375" style="38" customWidth="1"/>
    <col min="3843" max="4096" width="11.44140625" style="38"/>
    <col min="4097" max="4097" width="11.5546875" style="38" customWidth="1"/>
    <col min="4098" max="4098" width="17.109375" style="38" customWidth="1"/>
    <col min="4099" max="4352" width="11.44140625" style="38"/>
    <col min="4353" max="4353" width="11.5546875" style="38" customWidth="1"/>
    <col min="4354" max="4354" width="17.109375" style="38" customWidth="1"/>
    <col min="4355" max="4608" width="11.44140625" style="38"/>
    <col min="4609" max="4609" width="11.5546875" style="38" customWidth="1"/>
    <col min="4610" max="4610" width="17.109375" style="38" customWidth="1"/>
    <col min="4611" max="4864" width="11.44140625" style="38"/>
    <col min="4865" max="4865" width="11.5546875" style="38" customWidth="1"/>
    <col min="4866" max="4866" width="17.109375" style="38" customWidth="1"/>
    <col min="4867" max="5120" width="11.44140625" style="38"/>
    <col min="5121" max="5121" width="11.5546875" style="38" customWidth="1"/>
    <col min="5122" max="5122" width="17.109375" style="38" customWidth="1"/>
    <col min="5123" max="5376" width="11.44140625" style="38"/>
    <col min="5377" max="5377" width="11.5546875" style="38" customWidth="1"/>
    <col min="5378" max="5378" width="17.109375" style="38" customWidth="1"/>
    <col min="5379" max="5632" width="11.44140625" style="38"/>
    <col min="5633" max="5633" width="11.5546875" style="38" customWidth="1"/>
    <col min="5634" max="5634" width="17.109375" style="38" customWidth="1"/>
    <col min="5635" max="5888" width="11.44140625" style="38"/>
    <col min="5889" max="5889" width="11.5546875" style="38" customWidth="1"/>
    <col min="5890" max="5890" width="17.109375" style="38" customWidth="1"/>
    <col min="5891" max="6144" width="11.44140625" style="38"/>
    <col min="6145" max="6145" width="11.5546875" style="38" customWidth="1"/>
    <col min="6146" max="6146" width="17.109375" style="38" customWidth="1"/>
    <col min="6147" max="6400" width="11.44140625" style="38"/>
    <col min="6401" max="6401" width="11.5546875" style="38" customWidth="1"/>
    <col min="6402" max="6402" width="17.109375" style="38" customWidth="1"/>
    <col min="6403" max="6656" width="11.44140625" style="38"/>
    <col min="6657" max="6657" width="11.5546875" style="38" customWidth="1"/>
    <col min="6658" max="6658" width="17.109375" style="38" customWidth="1"/>
    <col min="6659" max="6912" width="11.44140625" style="38"/>
    <col min="6913" max="6913" width="11.5546875" style="38" customWidth="1"/>
    <col min="6914" max="6914" width="17.109375" style="38" customWidth="1"/>
    <col min="6915" max="7168" width="11.44140625" style="38"/>
    <col min="7169" max="7169" width="11.5546875" style="38" customWidth="1"/>
    <col min="7170" max="7170" width="17.109375" style="38" customWidth="1"/>
    <col min="7171" max="7424" width="11.44140625" style="38"/>
    <col min="7425" max="7425" width="11.5546875" style="38" customWidth="1"/>
    <col min="7426" max="7426" width="17.109375" style="38" customWidth="1"/>
    <col min="7427" max="7680" width="11.44140625" style="38"/>
    <col min="7681" max="7681" width="11.5546875" style="38" customWidth="1"/>
    <col min="7682" max="7682" width="17.109375" style="38" customWidth="1"/>
    <col min="7683" max="7936" width="11.44140625" style="38"/>
    <col min="7937" max="7937" width="11.5546875" style="38" customWidth="1"/>
    <col min="7938" max="7938" width="17.109375" style="38" customWidth="1"/>
    <col min="7939" max="8192" width="11.44140625" style="38"/>
    <col min="8193" max="8193" width="11.5546875" style="38" customWidth="1"/>
    <col min="8194" max="8194" width="17.109375" style="38" customWidth="1"/>
    <col min="8195" max="8448" width="11.44140625" style="38"/>
    <col min="8449" max="8449" width="11.5546875" style="38" customWidth="1"/>
    <col min="8450" max="8450" width="17.109375" style="38" customWidth="1"/>
    <col min="8451" max="8704" width="11.44140625" style="38"/>
    <col min="8705" max="8705" width="11.5546875" style="38" customWidth="1"/>
    <col min="8706" max="8706" width="17.109375" style="38" customWidth="1"/>
    <col min="8707" max="8960" width="11.44140625" style="38"/>
    <col min="8961" max="8961" width="11.5546875" style="38" customWidth="1"/>
    <col min="8962" max="8962" width="17.109375" style="38" customWidth="1"/>
    <col min="8963" max="9216" width="11.44140625" style="38"/>
    <col min="9217" max="9217" width="11.5546875" style="38" customWidth="1"/>
    <col min="9218" max="9218" width="17.109375" style="38" customWidth="1"/>
    <col min="9219" max="9472" width="11.44140625" style="38"/>
    <col min="9473" max="9473" width="11.5546875" style="38" customWidth="1"/>
    <col min="9474" max="9474" width="17.109375" style="38" customWidth="1"/>
    <col min="9475" max="9728" width="11.44140625" style="38"/>
    <col min="9729" max="9729" width="11.5546875" style="38" customWidth="1"/>
    <col min="9730" max="9730" width="17.109375" style="38" customWidth="1"/>
    <col min="9731" max="9984" width="11.44140625" style="38"/>
    <col min="9985" max="9985" width="11.5546875" style="38" customWidth="1"/>
    <col min="9986" max="9986" width="17.109375" style="38" customWidth="1"/>
    <col min="9987" max="10240" width="11.44140625" style="38"/>
    <col min="10241" max="10241" width="11.5546875" style="38" customWidth="1"/>
    <col min="10242" max="10242" width="17.109375" style="38" customWidth="1"/>
    <col min="10243" max="10496" width="11.44140625" style="38"/>
    <col min="10497" max="10497" width="11.5546875" style="38" customWidth="1"/>
    <col min="10498" max="10498" width="17.109375" style="38" customWidth="1"/>
    <col min="10499" max="10752" width="11.44140625" style="38"/>
    <col min="10753" max="10753" width="11.5546875" style="38" customWidth="1"/>
    <col min="10754" max="10754" width="17.109375" style="38" customWidth="1"/>
    <col min="10755" max="11008" width="11.44140625" style="38"/>
    <col min="11009" max="11009" width="11.5546875" style="38" customWidth="1"/>
    <col min="11010" max="11010" width="17.109375" style="38" customWidth="1"/>
    <col min="11011" max="11264" width="11.44140625" style="38"/>
    <col min="11265" max="11265" width="11.5546875" style="38" customWidth="1"/>
    <col min="11266" max="11266" width="17.109375" style="38" customWidth="1"/>
    <col min="11267" max="11520" width="11.44140625" style="38"/>
    <col min="11521" max="11521" width="11.5546875" style="38" customWidth="1"/>
    <col min="11522" max="11522" width="17.109375" style="38" customWidth="1"/>
    <col min="11523" max="11776" width="11.44140625" style="38"/>
    <col min="11777" max="11777" width="11.5546875" style="38" customWidth="1"/>
    <col min="11778" max="11778" width="17.109375" style="38" customWidth="1"/>
    <col min="11779" max="12032" width="11.44140625" style="38"/>
    <col min="12033" max="12033" width="11.5546875" style="38" customWidth="1"/>
    <col min="12034" max="12034" width="17.109375" style="38" customWidth="1"/>
    <col min="12035" max="12288" width="11.44140625" style="38"/>
    <col min="12289" max="12289" width="11.5546875" style="38" customWidth="1"/>
    <col min="12290" max="12290" width="17.109375" style="38" customWidth="1"/>
    <col min="12291" max="12544" width="11.44140625" style="38"/>
    <col min="12545" max="12545" width="11.5546875" style="38" customWidth="1"/>
    <col min="12546" max="12546" width="17.109375" style="38" customWidth="1"/>
    <col min="12547" max="12800" width="11.44140625" style="38"/>
    <col min="12801" max="12801" width="11.5546875" style="38" customWidth="1"/>
    <col min="12802" max="12802" width="17.109375" style="38" customWidth="1"/>
    <col min="12803" max="13056" width="11.44140625" style="38"/>
    <col min="13057" max="13057" width="11.5546875" style="38" customWidth="1"/>
    <col min="13058" max="13058" width="17.109375" style="38" customWidth="1"/>
    <col min="13059" max="13312" width="11.44140625" style="38"/>
    <col min="13313" max="13313" width="11.5546875" style="38" customWidth="1"/>
    <col min="13314" max="13314" width="17.109375" style="38" customWidth="1"/>
    <col min="13315" max="13568" width="11.44140625" style="38"/>
    <col min="13569" max="13569" width="11.5546875" style="38" customWidth="1"/>
    <col min="13570" max="13570" width="17.109375" style="38" customWidth="1"/>
    <col min="13571" max="13824" width="11.44140625" style="38"/>
    <col min="13825" max="13825" width="11.5546875" style="38" customWidth="1"/>
    <col min="13826" max="13826" width="17.109375" style="38" customWidth="1"/>
    <col min="13827" max="14080" width="11.44140625" style="38"/>
    <col min="14081" max="14081" width="11.5546875" style="38" customWidth="1"/>
    <col min="14082" max="14082" width="17.109375" style="38" customWidth="1"/>
    <col min="14083" max="14336" width="11.44140625" style="38"/>
    <col min="14337" max="14337" width="11.5546875" style="38" customWidth="1"/>
    <col min="14338" max="14338" width="17.109375" style="38" customWidth="1"/>
    <col min="14339" max="14592" width="11.44140625" style="38"/>
    <col min="14593" max="14593" width="11.5546875" style="38" customWidth="1"/>
    <col min="14594" max="14594" width="17.109375" style="38" customWidth="1"/>
    <col min="14595" max="14848" width="11.44140625" style="38"/>
    <col min="14849" max="14849" width="11.5546875" style="38" customWidth="1"/>
    <col min="14850" max="14850" width="17.109375" style="38" customWidth="1"/>
    <col min="14851" max="15104" width="11.44140625" style="38"/>
    <col min="15105" max="15105" width="11.5546875" style="38" customWidth="1"/>
    <col min="15106" max="15106" width="17.109375" style="38" customWidth="1"/>
    <col min="15107" max="15360" width="11.44140625" style="38"/>
    <col min="15361" max="15361" width="11.5546875" style="38" customWidth="1"/>
    <col min="15362" max="15362" width="17.109375" style="38" customWidth="1"/>
    <col min="15363" max="15616" width="11.44140625" style="38"/>
    <col min="15617" max="15617" width="11.5546875" style="38" customWidth="1"/>
    <col min="15618" max="15618" width="17.109375" style="38" customWidth="1"/>
    <col min="15619" max="15872" width="11.44140625" style="38"/>
    <col min="15873" max="15873" width="11.5546875" style="38" customWidth="1"/>
    <col min="15874" max="15874" width="17.109375" style="38" customWidth="1"/>
    <col min="15875" max="16128" width="11.44140625" style="38"/>
    <col min="16129" max="16129" width="11.5546875" style="38" customWidth="1"/>
    <col min="16130" max="16130" width="17.109375" style="38" customWidth="1"/>
    <col min="16131" max="16384" width="11.44140625" style="38"/>
  </cols>
  <sheetData>
    <row r="1" spans="1:15" ht="17.399999999999999" x14ac:dyDescent="0.3">
      <c r="A1" s="37" t="s">
        <v>426</v>
      </c>
      <c r="B1" s="37"/>
      <c r="C1" s="36"/>
      <c r="D1" s="37"/>
      <c r="E1" s="37"/>
      <c r="F1" s="36"/>
      <c r="G1" s="36"/>
      <c r="H1" s="36"/>
    </row>
    <row r="2" spans="1:15" ht="17.399999999999999" x14ac:dyDescent="0.3">
      <c r="A2" s="443" t="s">
        <v>378</v>
      </c>
      <c r="B2" s="443"/>
      <c r="C2" s="443"/>
      <c r="D2" s="36"/>
      <c r="E2" s="36"/>
      <c r="F2" s="445" t="s">
        <v>121</v>
      </c>
      <c r="G2" s="445"/>
      <c r="H2" s="445"/>
    </row>
    <row r="3" spans="1:15" ht="17.399999999999999" x14ac:dyDescent="0.3">
      <c r="A3" s="37" t="s">
        <v>166</v>
      </c>
      <c r="B3" s="37"/>
      <c r="C3" s="36"/>
      <c r="D3" s="36"/>
      <c r="E3" s="36"/>
      <c r="F3" s="445" t="s">
        <v>122</v>
      </c>
      <c r="G3" s="445"/>
      <c r="H3" s="445"/>
    </row>
    <row r="4" spans="1:15" ht="17.399999999999999" x14ac:dyDescent="0.3">
      <c r="A4" s="37" t="s">
        <v>123</v>
      </c>
      <c r="B4" s="37"/>
      <c r="C4" s="36"/>
      <c r="D4" s="36"/>
      <c r="E4" s="36"/>
      <c r="F4" s="445" t="s">
        <v>124</v>
      </c>
      <c r="G4" s="445"/>
      <c r="H4" s="445"/>
    </row>
    <row r="5" spans="1:15" x14ac:dyDescent="0.25">
      <c r="A5" s="36"/>
      <c r="B5" s="36"/>
      <c r="C5" s="36"/>
      <c r="D5" s="36"/>
      <c r="E5" s="36"/>
      <c r="F5" s="36"/>
      <c r="G5" s="36"/>
      <c r="H5" s="36"/>
    </row>
    <row r="6" spans="1:15" s="59" customFormat="1" ht="21.75" customHeight="1" x14ac:dyDescent="0.3">
      <c r="A6" s="77" t="s">
        <v>127</v>
      </c>
      <c r="B6" s="77"/>
      <c r="C6" s="450" t="s">
        <v>288</v>
      </c>
      <c r="D6" s="451"/>
      <c r="E6" s="448" t="s">
        <v>129</v>
      </c>
      <c r="F6" s="449"/>
      <c r="G6" s="446" t="s">
        <v>159</v>
      </c>
      <c r="H6" s="447"/>
    </row>
    <row r="7" spans="1:15" s="59" customFormat="1" ht="21.75" customHeight="1" x14ac:dyDescent="0.3">
      <c r="A7" s="78" t="s">
        <v>130</v>
      </c>
      <c r="B7" s="77"/>
      <c r="C7" s="450" t="s">
        <v>288</v>
      </c>
      <c r="D7" s="451"/>
      <c r="E7" s="458" t="s">
        <v>85</v>
      </c>
      <c r="F7" s="459"/>
      <c r="G7" s="460" t="s">
        <v>88</v>
      </c>
      <c r="H7" s="460"/>
    </row>
    <row r="8" spans="1:15" s="59" customFormat="1" ht="18" customHeight="1" x14ac:dyDescent="0.3">
      <c r="A8" s="78" t="s">
        <v>128</v>
      </c>
      <c r="B8" s="77"/>
      <c r="C8" s="450" t="s">
        <v>288</v>
      </c>
      <c r="D8" s="452"/>
      <c r="E8" s="452"/>
      <c r="F8" s="452"/>
      <c r="G8" s="452"/>
      <c r="H8" s="451"/>
    </row>
    <row r="9" spans="1:15" s="59" customFormat="1" ht="18" customHeight="1" x14ac:dyDescent="0.3">
      <c r="A9" s="78" t="s">
        <v>354</v>
      </c>
      <c r="B9" s="77"/>
      <c r="C9" s="453" t="str">
        <f>IFERROR(VLOOKUP(C8,'Drop Down'!A14:D30,3,0),"Intervention ?")</f>
        <v>?</v>
      </c>
      <c r="D9" s="454"/>
      <c r="E9" s="455" t="s">
        <v>209</v>
      </c>
      <c r="F9" s="456"/>
      <c r="G9" s="456"/>
      <c r="H9" s="457"/>
    </row>
    <row r="10" spans="1:15" ht="15.6" x14ac:dyDescent="0.3">
      <c r="A10" s="444"/>
      <c r="B10" s="444"/>
      <c r="C10" s="444"/>
      <c r="D10" s="36"/>
      <c r="E10" s="36"/>
      <c r="F10" s="36"/>
      <c r="G10" s="36"/>
      <c r="H10" s="36"/>
    </row>
    <row r="11" spans="1:15" s="40" customFormat="1" ht="15.6" x14ac:dyDescent="0.3">
      <c r="A11" s="444" t="s">
        <v>145</v>
      </c>
      <c r="B11" s="444"/>
      <c r="C11" s="444"/>
      <c r="D11" s="39"/>
      <c r="E11" s="39"/>
      <c r="F11" s="39"/>
      <c r="G11" s="39"/>
      <c r="H11" s="39"/>
    </row>
    <row r="12" spans="1:15" x14ac:dyDescent="0.25">
      <c r="A12" s="471" t="s">
        <v>125</v>
      </c>
      <c r="B12" s="471"/>
      <c r="C12" s="471"/>
      <c r="D12" s="36"/>
      <c r="E12" s="36"/>
      <c r="F12" s="36"/>
      <c r="G12" s="36"/>
      <c r="H12" s="36"/>
    </row>
    <row r="13" spans="1:15" x14ac:dyDescent="0.25">
      <c r="A13" s="36"/>
      <c r="B13" s="36"/>
      <c r="C13" s="36"/>
      <c r="D13" s="36"/>
      <c r="E13" s="36"/>
      <c r="F13" s="36"/>
      <c r="G13" s="36"/>
      <c r="H13" s="36"/>
      <c r="J13" s="51"/>
    </row>
    <row r="14" spans="1:15" s="59" customFormat="1" ht="20.100000000000001" customHeight="1" x14ac:dyDescent="0.3">
      <c r="A14" s="58" t="s">
        <v>126</v>
      </c>
      <c r="B14" s="58"/>
      <c r="C14" s="472"/>
      <c r="D14" s="465"/>
      <c r="E14" s="473" t="s">
        <v>69</v>
      </c>
      <c r="F14" s="474"/>
      <c r="G14" s="466"/>
      <c r="H14" s="467"/>
    </row>
    <row r="15" spans="1:15" s="53" customFormat="1" ht="20.100000000000001" customHeight="1" x14ac:dyDescent="0.3">
      <c r="A15" s="52" t="s">
        <v>131</v>
      </c>
      <c r="B15" s="52"/>
      <c r="C15" s="463"/>
      <c r="D15" s="464"/>
      <c r="E15" s="464"/>
      <c r="F15" s="464"/>
      <c r="G15" s="464"/>
      <c r="H15" s="465"/>
    </row>
    <row r="16" spans="1:15" s="44" customFormat="1" ht="20.100000000000001" customHeight="1" x14ac:dyDescent="0.25">
      <c r="A16" s="461"/>
      <c r="B16" s="461"/>
      <c r="C16" s="461"/>
      <c r="D16" s="461"/>
      <c r="E16" s="461"/>
      <c r="F16" s="461"/>
      <c r="G16" s="461"/>
      <c r="H16" s="461"/>
      <c r="N16" s="66"/>
      <c r="O16" s="67"/>
    </row>
    <row r="17" spans="1:10" s="44" customFormat="1" ht="20.100000000000001" customHeight="1" x14ac:dyDescent="0.3">
      <c r="A17" s="462" t="s">
        <v>146</v>
      </c>
      <c r="B17" s="462"/>
      <c r="C17" s="461"/>
      <c r="D17" s="461"/>
      <c r="E17" s="461"/>
      <c r="F17" s="461"/>
      <c r="G17" s="461"/>
      <c r="H17" s="461"/>
    </row>
    <row r="18" spans="1:10" s="53" customFormat="1" ht="20.100000000000001" customHeight="1" x14ac:dyDescent="0.3">
      <c r="A18" s="56" t="s">
        <v>132</v>
      </c>
      <c r="B18" s="56"/>
      <c r="C18" s="468"/>
      <c r="D18" s="469"/>
      <c r="E18" s="469"/>
      <c r="F18" s="469"/>
      <c r="G18" s="469"/>
      <c r="H18" s="470"/>
      <c r="J18" s="136"/>
    </row>
    <row r="19" spans="1:10" s="53" customFormat="1" ht="20.100000000000001" customHeight="1" x14ac:dyDescent="0.3">
      <c r="A19" s="56" t="s">
        <v>147</v>
      </c>
      <c r="B19" s="56"/>
      <c r="C19" s="450"/>
      <c r="D19" s="452"/>
      <c r="E19" s="452"/>
      <c r="F19" s="452"/>
      <c r="G19" s="452"/>
      <c r="H19" s="451"/>
    </row>
    <row r="20" spans="1:10" s="53" customFormat="1" ht="20.100000000000001" customHeight="1" x14ac:dyDescent="0.3">
      <c r="A20" s="52" t="s">
        <v>133</v>
      </c>
      <c r="B20" s="52"/>
      <c r="C20" s="450"/>
      <c r="D20" s="452"/>
      <c r="E20" s="452"/>
      <c r="F20" s="452"/>
      <c r="G20" s="452"/>
      <c r="H20" s="451"/>
    </row>
    <row r="21" spans="1:10" s="53" customFormat="1" ht="20.100000000000001" customHeight="1" x14ac:dyDescent="0.3">
      <c r="A21" s="52" t="s">
        <v>134</v>
      </c>
      <c r="B21" s="52"/>
      <c r="C21" s="450"/>
      <c r="D21" s="452"/>
      <c r="E21" s="452"/>
      <c r="F21" s="452"/>
      <c r="G21" s="452"/>
      <c r="H21" s="451"/>
    </row>
    <row r="22" spans="1:10" s="53" customFormat="1" ht="20.100000000000001" customHeight="1" x14ac:dyDescent="0.3">
      <c r="A22" s="57" t="s">
        <v>135</v>
      </c>
      <c r="B22" s="57"/>
      <c r="C22" s="450"/>
      <c r="D22" s="452"/>
      <c r="E22" s="452"/>
      <c r="F22" s="452"/>
      <c r="G22" s="452"/>
      <c r="H22" s="451"/>
    </row>
    <row r="23" spans="1:10" s="53" customFormat="1" ht="20.100000000000001" customHeight="1" x14ac:dyDescent="0.3">
      <c r="A23" s="58" t="s">
        <v>160</v>
      </c>
      <c r="B23" s="52"/>
      <c r="C23" s="450"/>
      <c r="D23" s="452"/>
      <c r="E23" s="452"/>
      <c r="F23" s="452"/>
      <c r="G23" s="452"/>
      <c r="H23" s="451"/>
    </row>
    <row r="24" spans="1:10" s="53" customFormat="1" ht="20.100000000000001" customHeight="1" x14ac:dyDescent="0.3">
      <c r="A24" s="58" t="s">
        <v>161</v>
      </c>
      <c r="B24" s="52"/>
      <c r="C24" s="450"/>
      <c r="D24" s="452"/>
      <c r="E24" s="452"/>
      <c r="F24" s="452"/>
      <c r="G24" s="452"/>
      <c r="H24" s="451"/>
    </row>
    <row r="25" spans="1:10" s="53" customFormat="1" ht="20.100000000000001" customHeight="1" x14ac:dyDescent="0.3">
      <c r="A25" s="58" t="s">
        <v>162</v>
      </c>
      <c r="B25" s="58"/>
      <c r="C25" s="450"/>
      <c r="D25" s="452"/>
      <c r="E25" s="452"/>
      <c r="F25" s="452"/>
      <c r="G25" s="452"/>
      <c r="H25" s="451"/>
    </row>
    <row r="26" spans="1:10" s="44" customFormat="1" ht="20.100000000000001" customHeight="1" x14ac:dyDescent="0.25">
      <c r="A26" s="461"/>
      <c r="B26" s="461"/>
      <c r="C26" s="461"/>
      <c r="D26" s="461"/>
      <c r="E26" s="461"/>
      <c r="F26" s="461"/>
      <c r="G26" s="461"/>
      <c r="H26" s="461"/>
    </row>
    <row r="27" spans="1:10" s="44" customFormat="1" ht="20.100000000000001" customHeight="1" x14ac:dyDescent="0.3">
      <c r="A27" s="462" t="s">
        <v>148</v>
      </c>
      <c r="B27" s="462"/>
      <c r="C27" s="461"/>
      <c r="D27" s="461"/>
      <c r="E27" s="461"/>
      <c r="F27" s="461"/>
      <c r="G27" s="461"/>
      <c r="H27" s="461"/>
    </row>
    <row r="28" spans="1:10" s="44" customFormat="1" ht="10.5" customHeight="1" x14ac:dyDescent="0.25">
      <c r="B28" s="42"/>
      <c r="C28" s="82"/>
      <c r="D28" s="82"/>
      <c r="E28" s="82"/>
      <c r="F28" s="82"/>
      <c r="G28" s="82"/>
      <c r="H28" s="82"/>
    </row>
    <row r="29" spans="1:10" s="55" customFormat="1" ht="39" customHeight="1" x14ac:dyDescent="0.3">
      <c r="A29" s="52" t="s">
        <v>136</v>
      </c>
      <c r="B29" s="54"/>
      <c r="C29" s="450"/>
      <c r="D29" s="452"/>
      <c r="E29" s="452"/>
      <c r="F29" s="452"/>
      <c r="G29" s="452"/>
      <c r="H29" s="451"/>
    </row>
    <row r="30" spans="1:10" s="84" customFormat="1" ht="20.100000000000001" customHeight="1" x14ac:dyDescent="0.3">
      <c r="A30" s="83" t="s">
        <v>137</v>
      </c>
      <c r="B30" s="83"/>
      <c r="C30" s="468"/>
      <c r="D30" s="469"/>
      <c r="E30" s="469"/>
      <c r="F30" s="469"/>
      <c r="G30" s="469"/>
      <c r="H30" s="470"/>
    </row>
    <row r="31" spans="1:10" s="47" customFormat="1" ht="9" customHeight="1" x14ac:dyDescent="0.25">
      <c r="A31" s="85"/>
      <c r="B31" s="85"/>
      <c r="C31" s="85"/>
      <c r="D31" s="85"/>
      <c r="E31" s="85"/>
      <c r="F31" s="85"/>
      <c r="G31" s="85"/>
      <c r="H31" s="85"/>
    </row>
    <row r="32" spans="1:10" s="45" customFormat="1" ht="20.100000000000001" customHeight="1" x14ac:dyDescent="0.3">
      <c r="A32" s="462" t="s">
        <v>149</v>
      </c>
      <c r="B32" s="462"/>
      <c r="C32" s="462"/>
      <c r="D32" s="42"/>
      <c r="E32" s="42"/>
      <c r="F32" s="42"/>
      <c r="G32" s="42"/>
      <c r="H32" s="42"/>
    </row>
    <row r="33" spans="1:8" s="45" customFormat="1" ht="15.75" customHeight="1" x14ac:dyDescent="0.3">
      <c r="A33" s="46"/>
      <c r="B33" s="46"/>
      <c r="C33" s="479" t="s">
        <v>138</v>
      </c>
      <c r="D33" s="479"/>
      <c r="G33" s="479" t="s">
        <v>139</v>
      </c>
      <c r="H33" s="479"/>
    </row>
    <row r="34" spans="1:8" s="53" customFormat="1" ht="21" customHeight="1" x14ac:dyDescent="0.3">
      <c r="A34" s="60" t="s">
        <v>140</v>
      </c>
      <c r="B34" s="60"/>
      <c r="C34" s="476"/>
      <c r="D34" s="477"/>
      <c r="G34" s="476"/>
      <c r="H34" s="477"/>
    </row>
    <row r="35" spans="1:8" s="68" customFormat="1" ht="26.25" customHeight="1" x14ac:dyDescent="0.3">
      <c r="A35" s="60" t="s">
        <v>199</v>
      </c>
      <c r="B35" s="73"/>
      <c r="C35" s="135" t="str">
        <f>IF(von="","~",DATEDIF(von,bis+1,"m"))</f>
        <v>~</v>
      </c>
      <c r="D35" s="135" t="str">
        <f>IF(von="","~",bis-EDATE(von,LaufzeitMonate)+1)</f>
        <v>~</v>
      </c>
      <c r="E35" s="448" t="s">
        <v>198</v>
      </c>
      <c r="F35" s="475"/>
      <c r="G35" s="478" t="str">
        <f>IF(bis="","~",DATEDIF(von,bis+1,"d"))</f>
        <v>~</v>
      </c>
      <c r="H35" s="478"/>
    </row>
    <row r="36" spans="1:8" x14ac:dyDescent="0.25">
      <c r="A36" s="48"/>
      <c r="B36" s="36"/>
      <c r="C36" s="36"/>
      <c r="D36" s="36"/>
      <c r="E36" s="36"/>
      <c r="F36" s="36"/>
      <c r="G36" s="36"/>
      <c r="H36" s="36"/>
    </row>
    <row r="37" spans="1:8" s="45" customFormat="1" ht="20.100000000000001" customHeight="1" x14ac:dyDescent="0.3">
      <c r="A37" s="462" t="s">
        <v>436</v>
      </c>
      <c r="B37" s="462"/>
      <c r="C37" s="462"/>
      <c r="D37" s="42"/>
      <c r="E37" s="42"/>
      <c r="F37" s="42"/>
      <c r="G37" s="42"/>
      <c r="H37" s="42"/>
    </row>
    <row r="38" spans="1:8" s="64" customFormat="1" ht="20.100000000000001" customHeight="1" x14ac:dyDescent="0.3">
      <c r="A38" s="62"/>
      <c r="B38" s="62"/>
      <c r="C38" s="62"/>
      <c r="D38" s="63" t="s">
        <v>142</v>
      </c>
      <c r="E38" s="63" t="s">
        <v>142</v>
      </c>
      <c r="F38" s="63" t="s">
        <v>141</v>
      </c>
      <c r="G38" s="63" t="s">
        <v>142</v>
      </c>
      <c r="H38" s="63" t="s">
        <v>163</v>
      </c>
    </row>
    <row r="39" spans="1:8" s="64" customFormat="1" ht="20.100000000000001" customHeight="1" x14ac:dyDescent="0.3">
      <c r="A39" s="62"/>
      <c r="B39" s="62"/>
      <c r="C39" s="65" t="s">
        <v>143</v>
      </c>
      <c r="D39" s="63" t="str">
        <f>IF(C34="","",YEAR(von))</f>
        <v/>
      </c>
      <c r="E39" s="63" t="str">
        <f>IFERROR(D39+1,"")</f>
        <v/>
      </c>
      <c r="F39" s="63" t="str">
        <f>IFERROR(E39+1,"")</f>
        <v/>
      </c>
      <c r="G39" s="63" t="str">
        <f>IFERROR(F39+1,"")</f>
        <v/>
      </c>
      <c r="H39" s="63" t="s">
        <v>164</v>
      </c>
    </row>
    <row r="40" spans="1:8" s="61" customFormat="1" ht="20.100000000000001" customHeight="1" x14ac:dyDescent="0.3">
      <c r="A40" s="440" t="s">
        <v>144</v>
      </c>
      <c r="B40" s="441"/>
      <c r="C40" s="442"/>
      <c r="D40" s="163"/>
      <c r="E40" s="163"/>
      <c r="F40" s="163"/>
      <c r="G40" s="163"/>
      <c r="H40" s="163"/>
    </row>
    <row r="41" spans="1:8" s="47" customFormat="1" ht="20.100000000000001" customHeight="1" x14ac:dyDescent="0.25">
      <c r="B41" s="86"/>
      <c r="C41" s="86"/>
      <c r="E41" s="87"/>
      <c r="F41" s="87"/>
      <c r="G41" s="87"/>
      <c r="H41" s="88" t="s">
        <v>165</v>
      </c>
    </row>
    <row r="42" spans="1:8" x14ac:dyDescent="0.25">
      <c r="A42" s="41"/>
      <c r="B42" s="41"/>
      <c r="C42" s="41"/>
      <c r="D42" s="41"/>
      <c r="E42" s="41"/>
      <c r="F42" s="41"/>
      <c r="G42" s="41"/>
      <c r="H42" s="41"/>
    </row>
    <row r="43" spans="1:8" x14ac:dyDescent="0.25">
      <c r="A43" s="41"/>
      <c r="B43" s="41"/>
      <c r="C43" s="41"/>
      <c r="D43" s="41"/>
      <c r="E43" s="41"/>
      <c r="F43" s="41"/>
      <c r="G43" s="41"/>
      <c r="H43" s="41"/>
    </row>
    <row r="44" spans="1:8" x14ac:dyDescent="0.25">
      <c r="A44" s="41"/>
      <c r="B44" s="41"/>
      <c r="C44" s="41"/>
      <c r="D44" s="41"/>
      <c r="E44" s="41"/>
      <c r="F44" s="41"/>
      <c r="G44" s="41"/>
      <c r="H44" s="41"/>
    </row>
    <row r="45" spans="1:8" x14ac:dyDescent="0.25">
      <c r="A45" s="41"/>
      <c r="B45" s="41"/>
      <c r="C45" s="41"/>
      <c r="D45" s="41"/>
      <c r="E45" s="41"/>
      <c r="F45" s="41"/>
      <c r="G45" s="41"/>
      <c r="H45" s="41"/>
    </row>
    <row r="46" spans="1:8" x14ac:dyDescent="0.25">
      <c r="A46" s="41"/>
      <c r="B46" s="41"/>
      <c r="C46" s="41"/>
      <c r="D46" s="41"/>
      <c r="E46" s="41"/>
      <c r="F46" s="41"/>
      <c r="G46" s="41"/>
      <c r="H46" s="41"/>
    </row>
    <row r="47" spans="1:8" x14ac:dyDescent="0.25">
      <c r="A47" s="41"/>
      <c r="B47" s="41"/>
      <c r="C47" s="41"/>
      <c r="D47" s="41"/>
      <c r="E47" s="41"/>
      <c r="F47" s="41"/>
      <c r="G47" s="41"/>
      <c r="H47" s="41"/>
    </row>
    <row r="48" spans="1:8" x14ac:dyDescent="0.25">
      <c r="A48" s="41"/>
      <c r="B48" s="41"/>
      <c r="C48" s="41"/>
      <c r="D48" s="41"/>
      <c r="E48" s="41"/>
      <c r="F48" s="41"/>
      <c r="G48" s="41"/>
      <c r="H48" s="41"/>
    </row>
    <row r="49" spans="1:8" x14ac:dyDescent="0.25">
      <c r="A49" s="41"/>
      <c r="B49" s="41"/>
      <c r="C49" s="41"/>
      <c r="D49" s="41"/>
      <c r="E49" s="41"/>
      <c r="F49" s="41"/>
      <c r="G49" s="41"/>
      <c r="H49" s="41"/>
    </row>
    <row r="50" spans="1:8" x14ac:dyDescent="0.25">
      <c r="A50" s="41"/>
      <c r="B50" s="41"/>
      <c r="C50" s="41"/>
      <c r="D50" s="41"/>
      <c r="E50" s="41"/>
      <c r="F50" s="41"/>
      <c r="G50" s="41"/>
      <c r="H50" s="41"/>
    </row>
    <row r="51" spans="1:8" x14ac:dyDescent="0.25">
      <c r="A51" s="41"/>
      <c r="B51" s="41"/>
      <c r="C51" s="41"/>
      <c r="D51" s="41"/>
      <c r="E51" s="41"/>
      <c r="F51" s="41"/>
      <c r="G51" s="41"/>
      <c r="H51" s="41"/>
    </row>
    <row r="52" spans="1:8" x14ac:dyDescent="0.25">
      <c r="A52" s="41"/>
      <c r="B52" s="41"/>
      <c r="C52" s="41"/>
      <c r="D52" s="41"/>
      <c r="E52" s="41"/>
      <c r="F52" s="41"/>
      <c r="G52" s="41"/>
      <c r="H52" s="41"/>
    </row>
    <row r="53" spans="1:8" x14ac:dyDescent="0.25">
      <c r="A53" s="41"/>
      <c r="B53" s="41"/>
      <c r="C53" s="41"/>
      <c r="D53" s="41"/>
      <c r="E53" s="41"/>
      <c r="F53" s="41"/>
      <c r="G53" s="41"/>
      <c r="H53" s="41"/>
    </row>
    <row r="54" spans="1:8" x14ac:dyDescent="0.25">
      <c r="A54" s="41"/>
      <c r="B54" s="41"/>
      <c r="C54" s="41"/>
      <c r="D54" s="41"/>
      <c r="E54" s="41"/>
      <c r="F54" s="41"/>
      <c r="G54" s="41"/>
      <c r="H54" s="41"/>
    </row>
    <row r="55" spans="1:8" x14ac:dyDescent="0.25">
      <c r="A55" s="41"/>
      <c r="B55" s="41"/>
      <c r="C55" s="41"/>
      <c r="D55" s="41"/>
      <c r="E55" s="41"/>
      <c r="F55" s="41"/>
      <c r="G55" s="41"/>
      <c r="H55" s="41"/>
    </row>
    <row r="56" spans="1:8" x14ac:dyDescent="0.25">
      <c r="A56" s="41"/>
      <c r="B56" s="41"/>
      <c r="C56" s="41"/>
      <c r="D56" s="41"/>
      <c r="E56" s="41"/>
      <c r="F56" s="41"/>
      <c r="G56" s="41"/>
      <c r="H56" s="41"/>
    </row>
    <row r="57" spans="1:8" x14ac:dyDescent="0.25">
      <c r="A57" s="41"/>
      <c r="B57" s="41"/>
      <c r="C57" s="41"/>
      <c r="D57" s="41"/>
      <c r="E57" s="41"/>
      <c r="F57" s="41"/>
      <c r="G57" s="41"/>
      <c r="H57" s="41"/>
    </row>
    <row r="58" spans="1:8" x14ac:dyDescent="0.25">
      <c r="A58" s="41"/>
      <c r="B58" s="41"/>
      <c r="C58" s="41"/>
      <c r="D58" s="41"/>
      <c r="E58" s="41"/>
      <c r="F58" s="41"/>
      <c r="G58" s="41"/>
      <c r="H58" s="41"/>
    </row>
    <row r="59" spans="1:8" x14ac:dyDescent="0.25">
      <c r="A59" s="41"/>
      <c r="B59" s="41"/>
      <c r="C59" s="41"/>
      <c r="D59" s="41"/>
      <c r="E59" s="41"/>
      <c r="F59" s="41"/>
      <c r="G59" s="41"/>
      <c r="H59" s="41"/>
    </row>
    <row r="60" spans="1:8" x14ac:dyDescent="0.25">
      <c r="A60" s="41"/>
      <c r="B60" s="41"/>
      <c r="C60" s="41"/>
      <c r="D60" s="41"/>
      <c r="E60" s="41"/>
      <c r="F60" s="41"/>
      <c r="G60" s="41"/>
      <c r="H60" s="41"/>
    </row>
    <row r="61" spans="1:8" x14ac:dyDescent="0.25">
      <c r="A61" s="41"/>
      <c r="B61" s="41"/>
      <c r="C61" s="41"/>
      <c r="D61" s="41"/>
      <c r="E61" s="41"/>
      <c r="F61" s="41"/>
      <c r="G61" s="41"/>
      <c r="H61" s="41"/>
    </row>
    <row r="62" spans="1:8" x14ac:dyDescent="0.25">
      <c r="A62" s="41"/>
      <c r="B62" s="41"/>
      <c r="C62" s="41"/>
      <c r="D62" s="41"/>
      <c r="E62" s="41"/>
      <c r="F62" s="41"/>
      <c r="G62" s="41"/>
      <c r="H62" s="41"/>
    </row>
    <row r="63" spans="1:8" x14ac:dyDescent="0.25">
      <c r="A63" s="41"/>
      <c r="B63" s="41"/>
      <c r="C63" s="41"/>
      <c r="D63" s="41"/>
      <c r="E63" s="41"/>
      <c r="F63" s="41"/>
      <c r="G63" s="41"/>
      <c r="H63" s="41"/>
    </row>
    <row r="64" spans="1:8" x14ac:dyDescent="0.25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41"/>
      <c r="B65" s="41"/>
      <c r="C65" s="41"/>
      <c r="D65" s="41"/>
      <c r="E65" s="41"/>
      <c r="F65" s="41"/>
      <c r="G65" s="41"/>
      <c r="H65" s="41"/>
    </row>
    <row r="66" spans="1:8" x14ac:dyDescent="0.25">
      <c r="A66" s="41"/>
      <c r="B66" s="41"/>
      <c r="C66" s="41"/>
      <c r="D66" s="41"/>
      <c r="E66" s="41"/>
      <c r="F66" s="41"/>
      <c r="G66" s="41"/>
      <c r="H66" s="41"/>
    </row>
    <row r="67" spans="1:8" x14ac:dyDescent="0.25">
      <c r="A67" s="41"/>
      <c r="B67" s="41"/>
      <c r="C67" s="41"/>
      <c r="D67" s="41"/>
      <c r="E67" s="41"/>
      <c r="F67" s="41"/>
      <c r="G67" s="41"/>
      <c r="H67" s="41"/>
    </row>
    <row r="68" spans="1:8" x14ac:dyDescent="0.25">
      <c r="A68" s="41"/>
      <c r="B68" s="41"/>
      <c r="C68" s="41"/>
      <c r="D68" s="41"/>
      <c r="E68" s="41"/>
      <c r="F68" s="41"/>
      <c r="G68" s="41"/>
      <c r="H68" s="41"/>
    </row>
    <row r="69" spans="1:8" x14ac:dyDescent="0.25">
      <c r="A69" s="41"/>
      <c r="B69" s="41"/>
      <c r="C69" s="41"/>
      <c r="D69" s="41"/>
      <c r="E69" s="41"/>
      <c r="F69" s="41"/>
      <c r="G69" s="41"/>
      <c r="H69" s="41"/>
    </row>
    <row r="70" spans="1:8" x14ac:dyDescent="0.25">
      <c r="A70" s="41"/>
      <c r="B70" s="41"/>
      <c r="C70" s="41"/>
      <c r="D70" s="41"/>
      <c r="E70" s="41"/>
      <c r="F70" s="41"/>
      <c r="G70" s="41"/>
      <c r="H70" s="41"/>
    </row>
    <row r="71" spans="1:8" x14ac:dyDescent="0.25">
      <c r="A71" s="41"/>
      <c r="B71" s="41"/>
      <c r="C71" s="41"/>
      <c r="D71" s="41"/>
      <c r="E71" s="41"/>
      <c r="F71" s="41"/>
      <c r="G71" s="41"/>
      <c r="H71" s="41"/>
    </row>
    <row r="72" spans="1:8" x14ac:dyDescent="0.25">
      <c r="A72" s="41"/>
      <c r="B72" s="41"/>
      <c r="C72" s="41"/>
      <c r="D72" s="41"/>
      <c r="E72" s="41"/>
      <c r="F72" s="41"/>
      <c r="G72" s="41"/>
      <c r="H72" s="41"/>
    </row>
    <row r="73" spans="1:8" x14ac:dyDescent="0.25">
      <c r="A73" s="41"/>
      <c r="B73" s="41"/>
      <c r="C73" s="41"/>
      <c r="D73" s="41"/>
      <c r="E73" s="41"/>
      <c r="F73" s="41"/>
      <c r="G73" s="41"/>
      <c r="H73" s="41"/>
    </row>
    <row r="74" spans="1:8" x14ac:dyDescent="0.25">
      <c r="A74" s="41"/>
      <c r="B74" s="41"/>
      <c r="C74" s="41"/>
      <c r="D74" s="41"/>
      <c r="E74" s="41"/>
      <c r="F74" s="41"/>
      <c r="G74" s="41"/>
      <c r="H74" s="41"/>
    </row>
    <row r="75" spans="1:8" x14ac:dyDescent="0.25">
      <c r="A75" s="41"/>
      <c r="B75" s="41"/>
      <c r="C75" s="41"/>
      <c r="D75" s="41"/>
      <c r="E75" s="41"/>
      <c r="F75" s="41"/>
      <c r="G75" s="41"/>
      <c r="H75" s="41"/>
    </row>
    <row r="76" spans="1:8" x14ac:dyDescent="0.25">
      <c r="A76" s="41"/>
      <c r="B76" s="41"/>
      <c r="C76" s="41"/>
      <c r="D76" s="41"/>
      <c r="E76" s="41"/>
      <c r="F76" s="41"/>
      <c r="G76" s="41"/>
      <c r="H76" s="41"/>
    </row>
    <row r="77" spans="1:8" x14ac:dyDescent="0.25">
      <c r="A77" s="41"/>
      <c r="B77" s="41"/>
      <c r="C77" s="41"/>
      <c r="D77" s="41"/>
      <c r="E77" s="41"/>
      <c r="F77" s="41"/>
      <c r="G77" s="41"/>
      <c r="H77" s="41"/>
    </row>
    <row r="78" spans="1:8" x14ac:dyDescent="0.25">
      <c r="A78" s="41"/>
      <c r="B78" s="41"/>
      <c r="C78" s="41"/>
      <c r="D78" s="41"/>
      <c r="E78" s="41"/>
      <c r="F78" s="41"/>
      <c r="G78" s="41"/>
      <c r="H78" s="41"/>
    </row>
    <row r="79" spans="1:8" x14ac:dyDescent="0.25">
      <c r="A79" s="41"/>
      <c r="B79" s="41"/>
      <c r="C79" s="41"/>
      <c r="D79" s="41"/>
      <c r="E79" s="41"/>
      <c r="F79" s="41"/>
      <c r="G79" s="41"/>
      <c r="H79" s="41"/>
    </row>
    <row r="80" spans="1:8" x14ac:dyDescent="0.25">
      <c r="A80" s="41"/>
      <c r="B80" s="41"/>
      <c r="C80" s="41"/>
      <c r="D80" s="41"/>
      <c r="E80" s="41"/>
      <c r="F80" s="41"/>
      <c r="G80" s="41"/>
      <c r="H80" s="41"/>
    </row>
    <row r="81" spans="1:8" x14ac:dyDescent="0.25">
      <c r="A81" s="41"/>
      <c r="B81" s="41"/>
      <c r="C81" s="41"/>
      <c r="D81" s="41"/>
      <c r="E81" s="41"/>
      <c r="F81" s="41"/>
      <c r="G81" s="41"/>
      <c r="H81" s="41"/>
    </row>
    <row r="82" spans="1:8" x14ac:dyDescent="0.25">
      <c r="A82" s="41"/>
      <c r="B82" s="41"/>
      <c r="C82" s="41"/>
      <c r="D82" s="41"/>
      <c r="E82" s="41"/>
      <c r="F82" s="41"/>
      <c r="G82" s="41"/>
      <c r="H82" s="41"/>
    </row>
    <row r="83" spans="1:8" x14ac:dyDescent="0.25">
      <c r="A83" s="41"/>
      <c r="B83" s="41"/>
      <c r="C83" s="41"/>
      <c r="D83" s="41"/>
      <c r="E83" s="41"/>
      <c r="F83" s="41"/>
      <c r="G83" s="41"/>
      <c r="H83" s="41"/>
    </row>
    <row r="84" spans="1:8" x14ac:dyDescent="0.25">
      <c r="A84" s="43"/>
      <c r="B84" s="43"/>
      <c r="C84" s="43"/>
      <c r="D84" s="43"/>
      <c r="E84" s="43"/>
      <c r="F84" s="43"/>
      <c r="G84" s="43"/>
      <c r="H84" s="43"/>
    </row>
    <row r="85" spans="1:8" x14ac:dyDescent="0.25">
      <c r="A85" s="43"/>
      <c r="B85" s="43"/>
      <c r="C85" s="43"/>
      <c r="D85" s="43"/>
      <c r="E85" s="43"/>
      <c r="F85" s="43"/>
      <c r="G85" s="43"/>
      <c r="H85" s="43"/>
    </row>
    <row r="86" spans="1:8" x14ac:dyDescent="0.25">
      <c r="A86" s="43"/>
      <c r="B86" s="43"/>
      <c r="C86" s="43"/>
      <c r="D86" s="43"/>
      <c r="E86" s="43"/>
      <c r="F86" s="43"/>
      <c r="G86" s="43"/>
      <c r="H86" s="43"/>
    </row>
  </sheetData>
  <sheetProtection algorithmName="SHA-512" hashValue="hLo9H03mg20kj/z9sUfhe4VM2S+iB/yc/lvUp2v4rYjlDJT0YtrY1ni4NDY3pXe5AsI9kidMbmlul1USCSEOfA==" saltValue="iQQEuQKFWeL3dOrER+37vQ==" spinCount="100000" sheet="1" objects="1" scenarios="1"/>
  <mergeCells count="43">
    <mergeCell ref="A37:C37"/>
    <mergeCell ref="C22:H22"/>
    <mergeCell ref="A27:H27"/>
    <mergeCell ref="E35:F35"/>
    <mergeCell ref="C34:D34"/>
    <mergeCell ref="G34:H34"/>
    <mergeCell ref="G35:H35"/>
    <mergeCell ref="C33:D33"/>
    <mergeCell ref="G33:H33"/>
    <mergeCell ref="C23:H23"/>
    <mergeCell ref="C24:H24"/>
    <mergeCell ref="C29:H29"/>
    <mergeCell ref="C30:H30"/>
    <mergeCell ref="A32:C32"/>
    <mergeCell ref="C25:H25"/>
    <mergeCell ref="A26:H26"/>
    <mergeCell ref="C15:H15"/>
    <mergeCell ref="G14:H14"/>
    <mergeCell ref="C18:H18"/>
    <mergeCell ref="A12:C12"/>
    <mergeCell ref="C14:D14"/>
    <mergeCell ref="E14:F14"/>
    <mergeCell ref="C20:H20"/>
    <mergeCell ref="C21:H21"/>
    <mergeCell ref="A16:H16"/>
    <mergeCell ref="A17:H17"/>
    <mergeCell ref="C19:H19"/>
    <mergeCell ref="A40:C40"/>
    <mergeCell ref="A2:C2"/>
    <mergeCell ref="A10:C10"/>
    <mergeCell ref="F2:H2"/>
    <mergeCell ref="F3:H3"/>
    <mergeCell ref="F4:H4"/>
    <mergeCell ref="G6:H6"/>
    <mergeCell ref="E6:F6"/>
    <mergeCell ref="C7:D7"/>
    <mergeCell ref="C8:H8"/>
    <mergeCell ref="C9:D9"/>
    <mergeCell ref="E9:H9"/>
    <mergeCell ref="E7:F7"/>
    <mergeCell ref="G7:H7"/>
    <mergeCell ref="C6:D6"/>
    <mergeCell ref="A11:C11"/>
  </mergeCells>
  <dataValidations count="5">
    <dataValidation type="list" allowBlank="1" showInputMessage="1" showErrorMessage="1" sqref="C7">
      <formula1>Antragsverfahren</formula1>
    </dataValidation>
    <dataValidation type="list" allowBlank="1" showInputMessage="1" showErrorMessage="1" sqref="C8:H8">
      <formula1>Intervention</formula1>
    </dataValidation>
    <dataValidation type="list" allowBlank="1" showInputMessage="1" showErrorMessage="1" sqref="C6:D6">
      <formula1>"bitte auswählen,A,B,C"</formula1>
    </dataValidation>
    <dataValidation type="list" allowBlank="1" showInputMessage="1" showErrorMessage="1" sqref="C18:H18">
      <formula1>"bitte auswählen, Erstantrag, Änderungsantrag"</formula1>
    </dataValidation>
    <dataValidation type="list" allowBlank="1" showInputMessage="1" showErrorMessage="1" sqref="C30:H30">
      <formula1>"bitte auswählen, Bremen, Bremerhaven, Bremen und Bremerhaven"</formula1>
    </dataValidation>
  </dataValidations>
  <printOptions horizontalCentered="1"/>
  <pageMargins left="0.70866141732283472" right="0.70866141732283472" top="0.78740157480314965" bottom="0.78740157480314965" header="0.31496062992125984" footer="0.31496062992125984"/>
  <pageSetup paperSize="9" scale="81" fitToHeight="0" orientation="portrait" r:id="rId1"/>
  <headerFooter>
    <oddHeader>&amp;L&amp;G&amp;R&amp;G</oddHeader>
    <oddFooter>&amp;L&amp;F
&amp;A&amp;C&amp;G
Finanzantrag_FB_SEK_V2_5_210415&amp;RSeite &amp;P von &amp;N</oddFooter>
  </headerFooter>
  <legacy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2:H30"/>
  <sheetViews>
    <sheetView zoomScaleNormal="100" workbookViewId="0">
      <selection activeCell="J32" sqref="J32"/>
    </sheetView>
  </sheetViews>
  <sheetFormatPr baseColWidth="10" defaultColWidth="11.44140625" defaultRowHeight="13.2" x14ac:dyDescent="0.25"/>
  <cols>
    <col min="1" max="1" width="57.44140625" style="49" customWidth="1"/>
    <col min="2" max="2" width="17" style="49" bestFit="1" customWidth="1"/>
    <col min="3" max="3" width="16.88671875" style="49" bestFit="1" customWidth="1"/>
    <col min="4" max="4" width="11.44140625" style="49"/>
    <col min="5" max="5" width="14.33203125" style="49" bestFit="1" customWidth="1"/>
    <col min="6" max="16384" width="11.44140625" style="49"/>
  </cols>
  <sheetData>
    <row r="2" spans="1:8" x14ac:dyDescent="0.25">
      <c r="A2" s="50" t="s">
        <v>130</v>
      </c>
      <c r="C2" s="191" t="s">
        <v>170</v>
      </c>
      <c r="E2" s="191" t="s">
        <v>171</v>
      </c>
      <c r="G2" s="188" t="s">
        <v>177</v>
      </c>
      <c r="H2" s="188" t="s">
        <v>286</v>
      </c>
    </row>
    <row r="3" spans="1:8" x14ac:dyDescent="0.25">
      <c r="A3" s="189" t="s">
        <v>288</v>
      </c>
      <c r="C3" s="189" t="s">
        <v>288</v>
      </c>
      <c r="E3" s="189" t="s">
        <v>288</v>
      </c>
      <c r="G3" s="189" t="s">
        <v>278</v>
      </c>
      <c r="H3" s="189">
        <v>0.20799999999999999</v>
      </c>
    </row>
    <row r="4" spans="1:8" x14ac:dyDescent="0.25">
      <c r="A4" s="189" t="s">
        <v>168</v>
      </c>
      <c r="C4" s="190" t="s">
        <v>172</v>
      </c>
      <c r="E4" s="190" t="s">
        <v>176</v>
      </c>
      <c r="G4" s="189" t="s">
        <v>287</v>
      </c>
      <c r="H4" s="189">
        <v>6.4500000000000002E-2</v>
      </c>
    </row>
    <row r="5" spans="1:8" x14ac:dyDescent="0.25">
      <c r="A5" s="189" t="s">
        <v>158</v>
      </c>
      <c r="C5" s="190" t="s">
        <v>173</v>
      </c>
      <c r="E5" s="190" t="s">
        <v>172</v>
      </c>
      <c r="G5" s="189" t="s">
        <v>273</v>
      </c>
      <c r="H5" s="189">
        <v>0.42</v>
      </c>
    </row>
    <row r="6" spans="1:8" x14ac:dyDescent="0.25">
      <c r="A6" s="189" t="s">
        <v>169</v>
      </c>
      <c r="C6" s="190" t="s">
        <v>174</v>
      </c>
      <c r="E6" s="190"/>
      <c r="G6" s="297" t="s">
        <v>338</v>
      </c>
      <c r="H6" s="297">
        <v>0.2</v>
      </c>
    </row>
    <row r="7" spans="1:8" x14ac:dyDescent="0.25">
      <c r="C7" s="190" t="s">
        <v>175</v>
      </c>
      <c r="E7" s="190"/>
      <c r="G7" s="297" t="s">
        <v>339</v>
      </c>
      <c r="H7" s="297">
        <v>6.4500000000000002E-2</v>
      </c>
    </row>
    <row r="8" spans="1:8" x14ac:dyDescent="0.25">
      <c r="C8" s="190"/>
      <c r="E8" s="190"/>
    </row>
    <row r="9" spans="1:8" x14ac:dyDescent="0.25">
      <c r="C9" s="190"/>
      <c r="E9" s="190"/>
    </row>
    <row r="10" spans="1:8" x14ac:dyDescent="0.25">
      <c r="C10" s="190"/>
      <c r="E10" s="190"/>
    </row>
    <row r="13" spans="1:8" x14ac:dyDescent="0.25">
      <c r="A13" s="93" t="s">
        <v>128</v>
      </c>
      <c r="B13" s="94" t="s">
        <v>178</v>
      </c>
      <c r="C13" s="95" t="s">
        <v>177</v>
      </c>
      <c r="D13" s="50" t="s">
        <v>167</v>
      </c>
    </row>
    <row r="14" spans="1:8" ht="14.4" x14ac:dyDescent="0.25">
      <c r="A14" s="497" t="s">
        <v>288</v>
      </c>
      <c r="B14" s="498"/>
      <c r="C14" s="499" t="s">
        <v>320</v>
      </c>
      <c r="D14" s="500"/>
    </row>
    <row r="15" spans="1:8" ht="14.4" x14ac:dyDescent="0.25">
      <c r="A15" s="497" t="s">
        <v>480</v>
      </c>
      <c r="B15" s="498"/>
      <c r="C15" s="499">
        <v>0.15</v>
      </c>
      <c r="D15" s="500"/>
    </row>
    <row r="16" spans="1:8" ht="14.4" x14ac:dyDescent="0.25">
      <c r="A16" s="497" t="s">
        <v>505</v>
      </c>
      <c r="B16" s="498"/>
      <c r="C16" s="499">
        <v>0.15</v>
      </c>
      <c r="D16" s="500"/>
    </row>
    <row r="17" spans="1:6" ht="14.4" x14ac:dyDescent="0.25">
      <c r="A17" s="497" t="s">
        <v>512</v>
      </c>
      <c r="B17" s="498"/>
      <c r="C17" s="501">
        <v>0.15</v>
      </c>
      <c r="D17" s="500"/>
    </row>
    <row r="18" spans="1:6" ht="14.4" x14ac:dyDescent="0.25">
      <c r="A18" s="497" t="s">
        <v>506</v>
      </c>
      <c r="B18" s="498"/>
      <c r="C18" s="501">
        <v>0.15</v>
      </c>
      <c r="D18" s="500"/>
    </row>
    <row r="19" spans="1:6" ht="14.4" x14ac:dyDescent="0.25">
      <c r="A19" s="497" t="s">
        <v>513</v>
      </c>
      <c r="B19" s="498"/>
      <c r="C19" s="501">
        <v>0.15</v>
      </c>
      <c r="D19" s="500"/>
    </row>
    <row r="20" spans="1:6" ht="14.4" x14ac:dyDescent="0.25">
      <c r="A20" s="497" t="s">
        <v>507</v>
      </c>
      <c r="B20" s="498"/>
      <c r="C20" s="502" t="s">
        <v>246</v>
      </c>
      <c r="D20" s="500"/>
    </row>
    <row r="21" spans="1:6" ht="14.4" x14ac:dyDescent="0.25">
      <c r="A21" s="497" t="s">
        <v>508</v>
      </c>
      <c r="B21" s="498"/>
      <c r="C21" s="502">
        <v>0.15</v>
      </c>
      <c r="D21" s="500"/>
    </row>
    <row r="22" spans="1:6" ht="14.4" x14ac:dyDescent="0.25">
      <c r="A22" s="497" t="s">
        <v>233</v>
      </c>
      <c r="B22" s="498"/>
      <c r="C22" s="502">
        <v>0.15</v>
      </c>
      <c r="D22" s="500"/>
    </row>
    <row r="23" spans="1:6" ht="14.4" x14ac:dyDescent="0.25">
      <c r="A23" s="497" t="s">
        <v>511</v>
      </c>
      <c r="B23" s="498"/>
      <c r="C23" s="502">
        <v>0.15</v>
      </c>
      <c r="D23" s="500"/>
    </row>
    <row r="24" spans="1:6" ht="14.4" x14ac:dyDescent="0.25">
      <c r="A24" s="497" t="s">
        <v>244</v>
      </c>
      <c r="B24" s="498"/>
      <c r="C24" s="502" t="s">
        <v>246</v>
      </c>
      <c r="D24" s="500"/>
    </row>
    <row r="25" spans="1:6" ht="14.4" x14ac:dyDescent="0.25">
      <c r="A25" s="497" t="s">
        <v>245</v>
      </c>
      <c r="B25" s="498"/>
      <c r="C25" s="502" t="s">
        <v>246</v>
      </c>
      <c r="D25" s="500"/>
    </row>
    <row r="26" spans="1:6" ht="14.4" x14ac:dyDescent="0.25">
      <c r="A26" s="497" t="s">
        <v>376</v>
      </c>
      <c r="B26" s="498"/>
      <c r="C26" s="501" t="s">
        <v>246</v>
      </c>
      <c r="D26" s="500"/>
    </row>
    <row r="27" spans="1:6" ht="14.4" x14ac:dyDescent="0.25">
      <c r="A27" s="497" t="s">
        <v>379</v>
      </c>
      <c r="B27" s="498"/>
      <c r="C27" s="501">
        <v>0.15</v>
      </c>
      <c r="D27" s="503"/>
    </row>
    <row r="28" spans="1:6" ht="14.4" x14ac:dyDescent="0.25">
      <c r="A28" s="497" t="s">
        <v>510</v>
      </c>
      <c r="B28" s="498"/>
      <c r="C28" s="501">
        <v>0.15</v>
      </c>
      <c r="D28" s="503"/>
    </row>
    <row r="29" spans="1:6" ht="14.4" x14ac:dyDescent="0.25">
      <c r="A29" s="497" t="s">
        <v>193</v>
      </c>
      <c r="B29" s="498"/>
      <c r="C29" s="501">
        <v>0.15</v>
      </c>
      <c r="D29" s="503"/>
    </row>
    <row r="30" spans="1:6" ht="14.4" x14ac:dyDescent="0.25">
      <c r="A30" s="497" t="s">
        <v>509</v>
      </c>
      <c r="B30" s="498"/>
      <c r="C30" s="501">
        <v>0.15</v>
      </c>
      <c r="D30" s="503"/>
      <c r="F30" s="496"/>
    </row>
  </sheetData>
  <pageMargins left="0.70866141732283472" right="0.70866141732283472" top="0.78740157480314965" bottom="0.78740157480314965" header="0.31496062992125984" footer="0.31496062992125984"/>
  <pageSetup paperSize="9" scale="38" orientation="landscape" horizontalDpi="1200" verticalDpi="1200" r:id="rId1"/>
  <headerFooter>
    <oddFooter>&amp;L&amp;F
&amp;A&amp;CFinanzantrag_FB_SEK_V2_5_210415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S266"/>
  <sheetViews>
    <sheetView topLeftCell="A241" zoomScaleNormal="100" workbookViewId="0">
      <selection activeCell="A25" sqref="A25:H30"/>
    </sheetView>
  </sheetViews>
  <sheetFormatPr baseColWidth="10" defaultRowHeight="14.4" x14ac:dyDescent="0.3"/>
  <sheetData>
    <row r="1" spans="1:2" x14ac:dyDescent="0.3">
      <c r="A1" t="s">
        <v>195</v>
      </c>
      <c r="B1" t="s">
        <v>196</v>
      </c>
    </row>
    <row r="3" spans="1:2" x14ac:dyDescent="0.3">
      <c r="B3" t="s">
        <v>197</v>
      </c>
    </row>
    <row r="4" spans="1:2" x14ac:dyDescent="0.3">
      <c r="B4" t="s">
        <v>200</v>
      </c>
    </row>
    <row r="5" spans="1:2" x14ac:dyDescent="0.3">
      <c r="B5" t="s">
        <v>201</v>
      </c>
    </row>
    <row r="7" spans="1:2" x14ac:dyDescent="0.3">
      <c r="A7" t="s">
        <v>195</v>
      </c>
      <c r="B7" t="s">
        <v>204</v>
      </c>
    </row>
    <row r="8" spans="1:2" x14ac:dyDescent="0.3">
      <c r="B8" t="s">
        <v>202</v>
      </c>
    </row>
    <row r="9" spans="1:2" x14ac:dyDescent="0.3">
      <c r="B9" t="s">
        <v>203</v>
      </c>
    </row>
    <row r="10" spans="1:2" x14ac:dyDescent="0.3">
      <c r="B10" t="s">
        <v>205</v>
      </c>
    </row>
    <row r="11" spans="1:2" x14ac:dyDescent="0.3">
      <c r="B11" t="s">
        <v>206</v>
      </c>
    </row>
    <row r="12" spans="1:2" x14ac:dyDescent="0.3">
      <c r="B12" t="s">
        <v>207</v>
      </c>
    </row>
    <row r="13" spans="1:2" s="69" customFormat="1" x14ac:dyDescent="0.3"/>
    <row r="14" spans="1:2" x14ac:dyDescent="0.3">
      <c r="B14" t="s">
        <v>208</v>
      </c>
    </row>
    <row r="15" spans="1:2" s="69" customFormat="1" x14ac:dyDescent="0.3"/>
    <row r="17" spans="1:4" x14ac:dyDescent="0.3">
      <c r="A17" t="s">
        <v>195</v>
      </c>
      <c r="B17" t="s">
        <v>210</v>
      </c>
    </row>
    <row r="18" spans="1:4" x14ac:dyDescent="0.3">
      <c r="B18" t="s">
        <v>211</v>
      </c>
    </row>
    <row r="19" spans="1:4" x14ac:dyDescent="0.3">
      <c r="B19" t="s">
        <v>212</v>
      </c>
    </row>
    <row r="20" spans="1:4" x14ac:dyDescent="0.3">
      <c r="B20" t="s">
        <v>213</v>
      </c>
    </row>
    <row r="21" spans="1:4" s="69" customFormat="1" x14ac:dyDescent="0.3">
      <c r="B21" s="69" t="s">
        <v>214</v>
      </c>
    </row>
    <row r="22" spans="1:4" x14ac:dyDescent="0.3">
      <c r="B22" s="69" t="s">
        <v>206</v>
      </c>
    </row>
    <row r="23" spans="1:4" x14ac:dyDescent="0.3">
      <c r="B23" s="69" t="s">
        <v>207</v>
      </c>
    </row>
    <row r="24" spans="1:4" x14ac:dyDescent="0.3">
      <c r="B24" s="69"/>
    </row>
    <row r="25" spans="1:4" x14ac:dyDescent="0.3">
      <c r="B25" s="69" t="s">
        <v>208</v>
      </c>
    </row>
    <row r="27" spans="1:4" x14ac:dyDescent="0.3">
      <c r="A27" s="160" t="s">
        <v>195</v>
      </c>
      <c r="B27" s="160" t="s">
        <v>215</v>
      </c>
      <c r="C27" s="159"/>
      <c r="D27" s="159"/>
    </row>
    <row r="29" spans="1:4" x14ac:dyDescent="0.3">
      <c r="B29" s="159" t="s">
        <v>216</v>
      </c>
    </row>
    <row r="30" spans="1:4" x14ac:dyDescent="0.3">
      <c r="B30" s="159" t="s">
        <v>217</v>
      </c>
    </row>
    <row r="31" spans="1:4" x14ac:dyDescent="0.3">
      <c r="B31" s="159"/>
    </row>
    <row r="32" spans="1:4" x14ac:dyDescent="0.3">
      <c r="B32" s="159"/>
    </row>
    <row r="33" spans="2:2" x14ac:dyDescent="0.3">
      <c r="B33" s="159" t="s">
        <v>218</v>
      </c>
    </row>
    <row r="34" spans="2:2" x14ac:dyDescent="0.3">
      <c r="B34" s="159" t="s">
        <v>219</v>
      </c>
    </row>
    <row r="36" spans="2:2" x14ac:dyDescent="0.3">
      <c r="B36" s="159" t="s">
        <v>220</v>
      </c>
    </row>
    <row r="37" spans="2:2" x14ac:dyDescent="0.3">
      <c r="B37" s="159" t="s">
        <v>221</v>
      </c>
    </row>
    <row r="38" spans="2:2" x14ac:dyDescent="0.3">
      <c r="B38" s="159" t="s">
        <v>222</v>
      </c>
    </row>
    <row r="39" spans="2:2" x14ac:dyDescent="0.3">
      <c r="B39" s="159" t="s">
        <v>223</v>
      </c>
    </row>
    <row r="41" spans="2:2" x14ac:dyDescent="0.3">
      <c r="B41" s="159" t="s">
        <v>224</v>
      </c>
    </row>
    <row r="42" spans="2:2" x14ac:dyDescent="0.3">
      <c r="B42" s="159" t="s">
        <v>225</v>
      </c>
    </row>
    <row r="43" spans="2:2" x14ac:dyDescent="0.3">
      <c r="B43" s="159" t="s">
        <v>226</v>
      </c>
    </row>
    <row r="45" spans="2:2" x14ac:dyDescent="0.3">
      <c r="B45" s="161" t="s">
        <v>227</v>
      </c>
    </row>
    <row r="46" spans="2:2" x14ac:dyDescent="0.3">
      <c r="B46" t="s">
        <v>228</v>
      </c>
    </row>
    <row r="48" spans="2:2" x14ac:dyDescent="0.3">
      <c r="B48" t="s">
        <v>229</v>
      </c>
    </row>
    <row r="49" spans="1:2" x14ac:dyDescent="0.3">
      <c r="B49" s="161" t="s">
        <v>230</v>
      </c>
    </row>
    <row r="51" spans="1:2" s="162" customFormat="1" x14ac:dyDescent="0.3">
      <c r="B51" s="162" t="s">
        <v>232</v>
      </c>
    </row>
    <row r="53" spans="1:2" x14ac:dyDescent="0.3">
      <c r="A53" s="160" t="s">
        <v>195</v>
      </c>
      <c r="B53" s="160" t="s">
        <v>236</v>
      </c>
    </row>
    <row r="55" spans="1:2" x14ac:dyDescent="0.3">
      <c r="B55" t="s">
        <v>237</v>
      </c>
    </row>
    <row r="56" spans="1:2" s="161" customFormat="1" x14ac:dyDescent="0.3"/>
    <row r="57" spans="1:2" x14ac:dyDescent="0.3">
      <c r="B57" s="160" t="s">
        <v>239</v>
      </c>
    </row>
    <row r="58" spans="1:2" x14ac:dyDescent="0.3">
      <c r="B58" t="s">
        <v>238</v>
      </c>
    </row>
    <row r="60" spans="1:2" x14ac:dyDescent="0.3">
      <c r="B60" s="160" t="s">
        <v>240</v>
      </c>
    </row>
    <row r="61" spans="1:2" x14ac:dyDescent="0.3">
      <c r="B61" s="161" t="s">
        <v>238</v>
      </c>
    </row>
    <row r="63" spans="1:2" x14ac:dyDescent="0.3">
      <c r="A63" s="160" t="s">
        <v>195</v>
      </c>
      <c r="B63" s="160" t="s">
        <v>241</v>
      </c>
    </row>
    <row r="65" spans="1:4" x14ac:dyDescent="0.3">
      <c r="B65" t="s">
        <v>242</v>
      </c>
    </row>
    <row r="66" spans="1:4" x14ac:dyDescent="0.3">
      <c r="B66" t="s">
        <v>243</v>
      </c>
    </row>
    <row r="68" spans="1:4" x14ac:dyDescent="0.3">
      <c r="A68" s="160" t="s">
        <v>195</v>
      </c>
      <c r="B68" s="160" t="s">
        <v>247</v>
      </c>
      <c r="C68" s="161"/>
    </row>
    <row r="69" spans="1:4" x14ac:dyDescent="0.3">
      <c r="A69" s="161"/>
      <c r="B69" s="161"/>
      <c r="C69" s="161"/>
    </row>
    <row r="70" spans="1:4" x14ac:dyDescent="0.3">
      <c r="A70" s="161"/>
      <c r="B70" s="161" t="s">
        <v>248</v>
      </c>
      <c r="C70" s="161"/>
    </row>
    <row r="71" spans="1:4" x14ac:dyDescent="0.3">
      <c r="A71" s="161"/>
      <c r="B71" s="161" t="s">
        <v>249</v>
      </c>
      <c r="C71" s="161"/>
    </row>
    <row r="73" spans="1:4" x14ac:dyDescent="0.3">
      <c r="A73" s="160" t="s">
        <v>280</v>
      </c>
      <c r="B73" s="161"/>
      <c r="C73" s="161"/>
      <c r="D73" s="161"/>
    </row>
    <row r="74" spans="1:4" x14ac:dyDescent="0.3">
      <c r="A74" s="161"/>
      <c r="B74" s="161" t="s">
        <v>317</v>
      </c>
      <c r="C74" s="161"/>
      <c r="D74" s="161"/>
    </row>
    <row r="75" spans="1:4" x14ac:dyDescent="0.3">
      <c r="A75" s="161"/>
      <c r="B75" s="161" t="s">
        <v>281</v>
      </c>
      <c r="C75" s="161"/>
      <c r="D75" s="161"/>
    </row>
    <row r="76" spans="1:4" x14ac:dyDescent="0.3">
      <c r="A76" s="161"/>
      <c r="B76" s="161" t="s">
        <v>282</v>
      </c>
      <c r="C76" s="161"/>
      <c r="D76" s="161"/>
    </row>
    <row r="77" spans="1:4" x14ac:dyDescent="0.3">
      <c r="A77" s="161"/>
      <c r="B77" s="161" t="s">
        <v>283</v>
      </c>
      <c r="C77" s="161"/>
      <c r="D77" s="161"/>
    </row>
    <row r="78" spans="1:4" x14ac:dyDescent="0.3">
      <c r="A78" s="161"/>
      <c r="B78" s="161" t="s">
        <v>284</v>
      </c>
      <c r="C78" s="161"/>
      <c r="D78" s="161"/>
    </row>
    <row r="79" spans="1:4" x14ac:dyDescent="0.3">
      <c r="A79" s="161"/>
      <c r="B79" s="161" t="s">
        <v>285</v>
      </c>
      <c r="C79" s="161"/>
      <c r="D79" s="161"/>
    </row>
    <row r="80" spans="1:4" x14ac:dyDescent="0.3">
      <c r="A80" s="161"/>
      <c r="B80" s="161" t="s">
        <v>316</v>
      </c>
      <c r="C80" s="161"/>
      <c r="D80" s="161"/>
    </row>
    <row r="81" spans="1:6" x14ac:dyDescent="0.3">
      <c r="B81" t="s">
        <v>317</v>
      </c>
    </row>
    <row r="82" spans="1:6" x14ac:dyDescent="0.3">
      <c r="B82" t="s">
        <v>322</v>
      </c>
    </row>
    <row r="84" spans="1:6" x14ac:dyDescent="0.3">
      <c r="A84" s="160" t="s">
        <v>330</v>
      </c>
    </row>
    <row r="85" spans="1:6" x14ac:dyDescent="0.3">
      <c r="B85" t="s">
        <v>331</v>
      </c>
    </row>
    <row r="87" spans="1:6" x14ac:dyDescent="0.3">
      <c r="A87" s="160" t="s">
        <v>334</v>
      </c>
    </row>
    <row r="88" spans="1:6" x14ac:dyDescent="0.3">
      <c r="B88" t="s">
        <v>335</v>
      </c>
    </row>
    <row r="89" spans="1:6" x14ac:dyDescent="0.3">
      <c r="B89" t="s">
        <v>332</v>
      </c>
    </row>
    <row r="90" spans="1:6" x14ac:dyDescent="0.3">
      <c r="B90" t="s">
        <v>333</v>
      </c>
    </row>
    <row r="92" spans="1:6" x14ac:dyDescent="0.3">
      <c r="A92" s="160" t="s">
        <v>342</v>
      </c>
      <c r="B92" s="219"/>
      <c r="C92" s="219"/>
      <c r="D92" s="219"/>
      <c r="E92" s="219"/>
      <c r="F92" s="219"/>
    </row>
    <row r="93" spans="1:6" x14ac:dyDescent="0.3">
      <c r="A93" s="219"/>
      <c r="B93" s="219" t="s">
        <v>331</v>
      </c>
      <c r="C93" s="219"/>
      <c r="D93" s="219"/>
      <c r="E93" s="219"/>
      <c r="F93" s="219"/>
    </row>
    <row r="94" spans="1:6" x14ac:dyDescent="0.3">
      <c r="A94" s="219"/>
      <c r="B94" s="219" t="s">
        <v>353</v>
      </c>
      <c r="C94" s="219"/>
      <c r="D94" s="219"/>
      <c r="E94" s="219"/>
      <c r="F94" s="219"/>
    </row>
    <row r="95" spans="1:6" x14ac:dyDescent="0.3">
      <c r="A95" s="219"/>
      <c r="B95" s="219" t="s">
        <v>343</v>
      </c>
      <c r="C95" s="219"/>
      <c r="D95" s="219"/>
      <c r="E95" s="219"/>
      <c r="F95" s="219"/>
    </row>
    <row r="97" spans="1:3" x14ac:dyDescent="0.3">
      <c r="B97" t="s">
        <v>340</v>
      </c>
    </row>
    <row r="98" spans="1:3" x14ac:dyDescent="0.3">
      <c r="B98" t="s">
        <v>341</v>
      </c>
    </row>
    <row r="99" spans="1:3" x14ac:dyDescent="0.3">
      <c r="B99" t="s">
        <v>321</v>
      </c>
    </row>
    <row r="100" spans="1:3" x14ac:dyDescent="0.3">
      <c r="B100" t="s">
        <v>336</v>
      </c>
    </row>
    <row r="101" spans="1:3" x14ac:dyDescent="0.3">
      <c r="B101" t="s">
        <v>352</v>
      </c>
    </row>
    <row r="104" spans="1:3" x14ac:dyDescent="0.3">
      <c r="A104" s="160" t="s">
        <v>355</v>
      </c>
      <c r="C104" s="321">
        <v>43678</v>
      </c>
    </row>
    <row r="105" spans="1:3" s="219" customFormat="1" x14ac:dyDescent="0.3">
      <c r="A105" s="160"/>
    </row>
    <row r="106" spans="1:3" s="219" customFormat="1" x14ac:dyDescent="0.3">
      <c r="A106" s="160"/>
      <c r="B106" s="219" t="s">
        <v>373</v>
      </c>
    </row>
    <row r="107" spans="1:3" s="219" customFormat="1" x14ac:dyDescent="0.3">
      <c r="A107" s="160"/>
    </row>
    <row r="108" spans="1:3" s="219" customFormat="1" x14ac:dyDescent="0.3">
      <c r="A108" s="160"/>
      <c r="B108" s="219" t="s">
        <v>372</v>
      </c>
    </row>
    <row r="109" spans="1:3" s="219" customFormat="1" x14ac:dyDescent="0.3">
      <c r="A109" s="160"/>
      <c r="B109" s="219" t="s">
        <v>371</v>
      </c>
    </row>
    <row r="110" spans="1:3" s="219" customFormat="1" x14ac:dyDescent="0.3">
      <c r="A110" s="160"/>
      <c r="B110" s="219" t="s">
        <v>374</v>
      </c>
    </row>
    <row r="112" spans="1:3" x14ac:dyDescent="0.3">
      <c r="B112" t="s">
        <v>356</v>
      </c>
    </row>
    <row r="113" spans="2:2" x14ac:dyDescent="0.3">
      <c r="B113" t="s">
        <v>357</v>
      </c>
    </row>
    <row r="114" spans="2:2" x14ac:dyDescent="0.3">
      <c r="B114" t="s">
        <v>359</v>
      </c>
    </row>
    <row r="115" spans="2:2" s="219" customFormat="1" x14ac:dyDescent="0.3">
      <c r="B115" s="219" t="s">
        <v>375</v>
      </c>
    </row>
    <row r="116" spans="2:2" s="219" customFormat="1" x14ac:dyDescent="0.3">
      <c r="B116" s="219" t="s">
        <v>377</v>
      </c>
    </row>
    <row r="118" spans="2:2" x14ac:dyDescent="0.3">
      <c r="B118" t="s">
        <v>360</v>
      </c>
    </row>
    <row r="119" spans="2:2" x14ac:dyDescent="0.3">
      <c r="B119" t="s">
        <v>361</v>
      </c>
    </row>
    <row r="121" spans="2:2" x14ac:dyDescent="0.3">
      <c r="B121" t="s">
        <v>365</v>
      </c>
    </row>
    <row r="122" spans="2:2" x14ac:dyDescent="0.3">
      <c r="B122" t="s">
        <v>366</v>
      </c>
    </row>
    <row r="124" spans="2:2" x14ac:dyDescent="0.3">
      <c r="B124" t="s">
        <v>194</v>
      </c>
    </row>
    <row r="125" spans="2:2" x14ac:dyDescent="0.3">
      <c r="B125" t="s">
        <v>367</v>
      </c>
    </row>
    <row r="126" spans="2:2" x14ac:dyDescent="0.3">
      <c r="B126" t="s">
        <v>368</v>
      </c>
    </row>
    <row r="127" spans="2:2" x14ac:dyDescent="0.3">
      <c r="B127" t="s">
        <v>370</v>
      </c>
    </row>
    <row r="130" spans="1:2" x14ac:dyDescent="0.3">
      <c r="A130" s="160" t="s">
        <v>391</v>
      </c>
    </row>
    <row r="132" spans="1:2" x14ac:dyDescent="0.3">
      <c r="B132" t="s">
        <v>392</v>
      </c>
    </row>
    <row r="134" spans="1:2" x14ac:dyDescent="0.3">
      <c r="A134" s="160" t="s">
        <v>393</v>
      </c>
    </row>
    <row r="136" spans="1:2" x14ac:dyDescent="0.3">
      <c r="B136" t="s">
        <v>394</v>
      </c>
    </row>
    <row r="137" spans="1:2" x14ac:dyDescent="0.3">
      <c r="B137" t="s">
        <v>395</v>
      </c>
    </row>
    <row r="139" spans="1:2" x14ac:dyDescent="0.3">
      <c r="B139" t="s">
        <v>239</v>
      </c>
    </row>
    <row r="140" spans="1:2" x14ac:dyDescent="0.3">
      <c r="B140" t="s">
        <v>396</v>
      </c>
    </row>
    <row r="142" spans="1:2" x14ac:dyDescent="0.3">
      <c r="A142" s="160" t="s">
        <v>428</v>
      </c>
    </row>
    <row r="144" spans="1:2" x14ac:dyDescent="0.3">
      <c r="B144" s="330" t="s">
        <v>239</v>
      </c>
    </row>
    <row r="145" spans="1:7" x14ac:dyDescent="0.3">
      <c r="B145" t="s">
        <v>429</v>
      </c>
    </row>
    <row r="147" spans="1:7" x14ac:dyDescent="0.3">
      <c r="B147" s="330" t="s">
        <v>360</v>
      </c>
    </row>
    <row r="148" spans="1:7" x14ac:dyDescent="0.3">
      <c r="B148" t="s">
        <v>430</v>
      </c>
    </row>
    <row r="149" spans="1:7" x14ac:dyDescent="0.3">
      <c r="B149" t="s">
        <v>431</v>
      </c>
    </row>
    <row r="151" spans="1:7" x14ac:dyDescent="0.3">
      <c r="B151" s="330" t="s">
        <v>194</v>
      </c>
    </row>
    <row r="152" spans="1:7" x14ac:dyDescent="0.3">
      <c r="B152" t="s">
        <v>432</v>
      </c>
    </row>
    <row r="154" spans="1:7" x14ac:dyDescent="0.3">
      <c r="B154" s="330" t="s">
        <v>394</v>
      </c>
    </row>
    <row r="155" spans="1:7" x14ac:dyDescent="0.3">
      <c r="B155" t="s">
        <v>433</v>
      </c>
      <c r="F155" s="297" t="s">
        <v>338</v>
      </c>
      <c r="G155" s="297">
        <v>0.2</v>
      </c>
    </row>
    <row r="159" spans="1:7" x14ac:dyDescent="0.3">
      <c r="A159" s="160" t="s">
        <v>441</v>
      </c>
    </row>
    <row r="161" spans="1:19" x14ac:dyDescent="0.3">
      <c r="B161" t="s">
        <v>356</v>
      </c>
    </row>
    <row r="163" spans="1:19" x14ac:dyDescent="0.3">
      <c r="B163" t="s">
        <v>437</v>
      </c>
    </row>
    <row r="165" spans="1:19" x14ac:dyDescent="0.3">
      <c r="B165" t="s">
        <v>360</v>
      </c>
    </row>
    <row r="167" spans="1:19" x14ac:dyDescent="0.3">
      <c r="B167" t="s">
        <v>438</v>
      </c>
    </row>
    <row r="169" spans="1:19" x14ac:dyDescent="0.3">
      <c r="B169" t="s">
        <v>439</v>
      </c>
    </row>
    <row r="172" spans="1:19" x14ac:dyDescent="0.3">
      <c r="A172" s="219"/>
      <c r="B172" s="219"/>
      <c r="C172" s="219"/>
      <c r="D172" s="219"/>
      <c r="E172" s="219"/>
      <c r="F172" s="219"/>
      <c r="G172" s="219"/>
      <c r="H172" s="219"/>
      <c r="I172" s="219"/>
      <c r="J172" s="219"/>
      <c r="K172" s="219"/>
      <c r="L172" s="219"/>
      <c r="M172" s="219"/>
      <c r="N172" s="219"/>
      <c r="O172" s="219"/>
      <c r="P172" s="219"/>
      <c r="Q172" s="219"/>
      <c r="R172" s="219"/>
      <c r="S172" s="219"/>
    </row>
    <row r="173" spans="1:19" x14ac:dyDescent="0.3">
      <c r="A173" s="160" t="s">
        <v>443</v>
      </c>
      <c r="B173" s="219"/>
      <c r="C173" s="219"/>
      <c r="D173" s="219"/>
      <c r="E173" s="219"/>
      <c r="F173" s="219"/>
      <c r="G173" s="219"/>
      <c r="H173" s="219"/>
      <c r="I173" s="219"/>
      <c r="J173" s="219"/>
      <c r="K173" s="219"/>
      <c r="L173" s="219"/>
      <c r="M173" s="219"/>
      <c r="N173" s="219"/>
      <c r="O173" s="219"/>
      <c r="P173" s="219"/>
      <c r="Q173" s="219"/>
      <c r="R173" s="219"/>
      <c r="S173" s="219"/>
    </row>
    <row r="174" spans="1:19" x14ac:dyDescent="0.3">
      <c r="A174" s="219"/>
      <c r="B174" s="219"/>
      <c r="C174" s="219"/>
      <c r="D174" s="219"/>
      <c r="E174" s="219"/>
      <c r="F174" s="219"/>
      <c r="G174" s="219"/>
      <c r="H174" s="219"/>
      <c r="I174" s="219"/>
      <c r="J174" s="219"/>
      <c r="K174" s="219"/>
      <c r="L174" s="219"/>
      <c r="M174" s="219"/>
      <c r="N174" s="219"/>
      <c r="O174" s="219"/>
      <c r="P174" s="219"/>
      <c r="Q174" s="219"/>
      <c r="R174" s="219"/>
      <c r="S174" s="219"/>
    </row>
    <row r="175" spans="1:19" x14ac:dyDescent="0.3">
      <c r="A175" s="219"/>
      <c r="B175" s="219" t="s">
        <v>360</v>
      </c>
      <c r="C175" s="219"/>
      <c r="D175" s="219"/>
      <c r="E175" s="219"/>
      <c r="F175" s="219"/>
      <c r="G175" s="219"/>
      <c r="H175" s="219"/>
      <c r="I175" s="219"/>
      <c r="J175" s="219"/>
      <c r="K175" s="219"/>
      <c r="L175" s="219"/>
      <c r="M175" s="219"/>
      <c r="N175" s="219"/>
      <c r="O175" s="219"/>
      <c r="P175" s="219"/>
      <c r="Q175" s="219"/>
      <c r="R175" s="219"/>
      <c r="S175" s="219"/>
    </row>
    <row r="176" spans="1:19" x14ac:dyDescent="0.3">
      <c r="A176" s="219"/>
      <c r="B176" s="219"/>
      <c r="C176" s="219"/>
      <c r="D176" s="219"/>
      <c r="E176" s="219"/>
      <c r="F176" s="219"/>
      <c r="G176" s="219"/>
      <c r="H176" s="219"/>
      <c r="I176" s="219"/>
      <c r="J176" s="219"/>
      <c r="K176" s="219"/>
      <c r="L176" s="219"/>
      <c r="M176" s="219"/>
      <c r="N176" s="219"/>
      <c r="O176" s="219"/>
      <c r="P176" s="219"/>
      <c r="Q176" s="219"/>
      <c r="R176" s="219"/>
      <c r="S176" s="219"/>
    </row>
    <row r="177" spans="1:19" x14ac:dyDescent="0.3">
      <c r="A177" s="219"/>
      <c r="B177" s="219" t="s">
        <v>442</v>
      </c>
      <c r="C177" s="219"/>
      <c r="D177" s="219"/>
      <c r="E177" s="219"/>
      <c r="F177" s="219"/>
      <c r="G177" s="219"/>
      <c r="H177" s="219"/>
      <c r="I177" s="219"/>
      <c r="J177" s="219"/>
      <c r="K177" s="219"/>
      <c r="L177" s="219"/>
      <c r="M177" s="219"/>
      <c r="N177" s="219"/>
      <c r="O177" s="219"/>
      <c r="P177" s="219"/>
      <c r="Q177" s="219"/>
      <c r="R177" s="219"/>
      <c r="S177" s="219"/>
    </row>
    <row r="178" spans="1:19" x14ac:dyDescent="0.3">
      <c r="A178" s="219"/>
      <c r="B178" s="219"/>
      <c r="C178" s="219"/>
      <c r="D178" s="219"/>
      <c r="E178" s="219"/>
      <c r="F178" s="219"/>
      <c r="G178" s="219"/>
      <c r="H178" s="219"/>
      <c r="I178" s="219"/>
      <c r="J178" s="219"/>
      <c r="K178" s="219"/>
      <c r="L178" s="219"/>
      <c r="M178" s="219"/>
      <c r="N178" s="219"/>
      <c r="O178" s="219"/>
      <c r="P178" s="219"/>
      <c r="Q178" s="219"/>
      <c r="R178" s="219"/>
      <c r="S178" s="219"/>
    </row>
    <row r="179" spans="1:19" x14ac:dyDescent="0.3">
      <c r="A179" s="219"/>
      <c r="B179" s="219"/>
      <c r="C179" s="219"/>
      <c r="D179" s="219"/>
      <c r="E179" s="219"/>
      <c r="F179" s="219"/>
      <c r="G179" s="219"/>
      <c r="H179" s="219"/>
      <c r="I179" s="219"/>
      <c r="J179" s="219"/>
      <c r="K179" s="219"/>
      <c r="L179" s="219"/>
      <c r="M179" s="219"/>
      <c r="N179" s="219"/>
      <c r="O179" s="219"/>
      <c r="P179" s="219"/>
      <c r="Q179" s="219"/>
      <c r="R179" s="219"/>
      <c r="S179" s="219"/>
    </row>
    <row r="180" spans="1:19" x14ac:dyDescent="0.3">
      <c r="A180" s="219"/>
      <c r="B180" s="219"/>
      <c r="C180" s="219"/>
      <c r="D180" s="219"/>
      <c r="E180" s="219"/>
      <c r="F180" s="219"/>
      <c r="G180" s="219"/>
      <c r="H180" s="219"/>
      <c r="I180" s="219"/>
      <c r="J180" s="219"/>
      <c r="K180" s="219"/>
      <c r="L180" s="219"/>
      <c r="M180" s="219"/>
      <c r="N180" s="219"/>
      <c r="O180" s="219"/>
      <c r="P180" s="219"/>
      <c r="Q180" s="219"/>
      <c r="R180" s="219"/>
      <c r="S180" s="219"/>
    </row>
    <row r="181" spans="1:19" x14ac:dyDescent="0.3">
      <c r="A181" s="219"/>
      <c r="B181" s="219"/>
      <c r="C181" s="219"/>
      <c r="D181" s="219"/>
      <c r="E181" s="219"/>
      <c r="F181" s="219"/>
      <c r="G181" s="219"/>
      <c r="H181" s="219"/>
      <c r="I181" s="219"/>
      <c r="J181" s="219"/>
      <c r="K181" s="219"/>
      <c r="L181" s="219"/>
      <c r="M181" s="219"/>
      <c r="N181" s="219"/>
      <c r="O181" s="219"/>
      <c r="P181" s="219"/>
      <c r="Q181" s="219"/>
      <c r="R181" s="219"/>
      <c r="S181" s="219"/>
    </row>
    <row r="182" spans="1:19" x14ac:dyDescent="0.3">
      <c r="A182" s="219"/>
      <c r="B182" s="219"/>
      <c r="C182" s="219"/>
      <c r="D182" s="219"/>
      <c r="E182" s="219"/>
      <c r="F182" s="219"/>
      <c r="G182" s="219"/>
      <c r="H182" s="219"/>
      <c r="I182" s="219"/>
      <c r="J182" s="219"/>
      <c r="K182" s="219"/>
      <c r="L182" s="219"/>
      <c r="M182" s="219"/>
      <c r="N182" s="219"/>
      <c r="O182" s="219"/>
      <c r="P182" s="219"/>
      <c r="Q182" s="219"/>
      <c r="R182" s="219"/>
      <c r="S182" s="219"/>
    </row>
    <row r="183" spans="1:19" x14ac:dyDescent="0.3">
      <c r="A183" s="219"/>
      <c r="B183" s="219"/>
      <c r="C183" s="219"/>
      <c r="D183" s="219"/>
      <c r="E183" s="219"/>
      <c r="F183" s="219"/>
      <c r="G183" s="219"/>
      <c r="H183" s="219"/>
      <c r="I183" s="219"/>
      <c r="J183" s="219"/>
      <c r="K183" s="219"/>
      <c r="L183" s="219"/>
      <c r="M183" s="219"/>
      <c r="N183" s="219"/>
      <c r="O183" s="219"/>
      <c r="P183" s="219"/>
      <c r="Q183" s="219"/>
      <c r="R183" s="219"/>
      <c r="S183" s="219"/>
    </row>
    <row r="184" spans="1:19" x14ac:dyDescent="0.3">
      <c r="A184" s="219"/>
      <c r="B184" s="219"/>
      <c r="C184" s="219"/>
      <c r="D184" s="219"/>
      <c r="E184" s="219"/>
      <c r="F184" s="219"/>
      <c r="G184" s="219"/>
      <c r="H184" s="219"/>
      <c r="I184" s="219"/>
      <c r="J184" s="219"/>
      <c r="K184" s="219"/>
      <c r="L184" s="219"/>
      <c r="M184" s="219"/>
      <c r="N184" s="219"/>
      <c r="O184" s="219"/>
      <c r="P184" s="219"/>
      <c r="Q184" s="219"/>
      <c r="R184" s="219"/>
      <c r="S184" s="219"/>
    </row>
    <row r="185" spans="1:19" x14ac:dyDescent="0.3">
      <c r="A185" s="219"/>
      <c r="B185" s="219"/>
      <c r="C185" s="219"/>
      <c r="D185" s="219"/>
      <c r="E185" s="219"/>
      <c r="F185" s="219"/>
      <c r="G185" s="219"/>
      <c r="H185" s="219"/>
      <c r="I185" s="219"/>
      <c r="J185" s="219"/>
      <c r="K185" s="219"/>
      <c r="L185" s="219"/>
      <c r="M185" s="219"/>
      <c r="N185" s="219"/>
      <c r="O185" s="219"/>
      <c r="P185" s="219"/>
      <c r="Q185" s="219"/>
      <c r="R185" s="219"/>
      <c r="S185" s="219"/>
    </row>
    <row r="186" spans="1:19" x14ac:dyDescent="0.3">
      <c r="A186" s="219"/>
      <c r="B186" s="219"/>
      <c r="C186" s="219"/>
      <c r="D186" s="219"/>
      <c r="E186" s="219"/>
      <c r="F186" s="219"/>
      <c r="G186" s="219"/>
      <c r="H186" s="219"/>
      <c r="I186" s="219"/>
      <c r="J186" s="219"/>
      <c r="K186" s="219"/>
      <c r="L186" s="219"/>
      <c r="M186" s="219"/>
      <c r="N186" s="219"/>
      <c r="O186" s="219"/>
      <c r="P186" s="219"/>
      <c r="Q186" s="219"/>
      <c r="R186" s="219"/>
      <c r="S186" s="219"/>
    </row>
    <row r="187" spans="1:19" x14ac:dyDescent="0.3">
      <c r="A187" s="219"/>
      <c r="B187" s="219"/>
      <c r="C187" s="219"/>
      <c r="D187" s="219"/>
      <c r="E187" s="219"/>
      <c r="F187" s="219"/>
      <c r="G187" s="219"/>
      <c r="H187" s="219"/>
      <c r="I187" s="219"/>
      <c r="J187" s="219"/>
      <c r="K187" s="219"/>
      <c r="L187" s="219"/>
      <c r="M187" s="219"/>
      <c r="N187" s="219"/>
      <c r="O187" s="219"/>
      <c r="P187" s="219"/>
      <c r="Q187" s="219"/>
      <c r="R187" s="219"/>
      <c r="S187" s="219"/>
    </row>
    <row r="188" spans="1:19" x14ac:dyDescent="0.3">
      <c r="A188" s="219"/>
      <c r="B188" s="219"/>
      <c r="C188" s="219"/>
      <c r="D188" s="219"/>
      <c r="E188" s="219"/>
      <c r="F188" s="219"/>
      <c r="G188" s="219"/>
      <c r="H188" s="219"/>
      <c r="I188" s="219"/>
      <c r="J188" s="219"/>
      <c r="K188" s="219"/>
      <c r="L188" s="219"/>
      <c r="M188" s="219"/>
      <c r="N188" s="219"/>
      <c r="O188" s="219"/>
      <c r="P188" s="219"/>
      <c r="Q188" s="219"/>
      <c r="R188" s="219"/>
      <c r="S188" s="219"/>
    </row>
    <row r="189" spans="1:19" x14ac:dyDescent="0.3">
      <c r="A189" s="219"/>
      <c r="B189" s="219"/>
      <c r="C189" s="219"/>
      <c r="D189" s="219"/>
      <c r="E189" s="219"/>
      <c r="F189" s="219"/>
      <c r="G189" s="219"/>
      <c r="H189" s="219"/>
      <c r="I189" s="219"/>
      <c r="J189" s="219"/>
      <c r="K189" s="219"/>
      <c r="L189" s="219"/>
      <c r="M189" s="219"/>
      <c r="N189" s="219"/>
      <c r="O189" s="219"/>
      <c r="P189" s="219"/>
      <c r="Q189" s="219"/>
      <c r="R189" s="219"/>
      <c r="S189" s="219"/>
    </row>
    <row r="190" spans="1:19" x14ac:dyDescent="0.3">
      <c r="A190" s="219"/>
      <c r="B190" s="219"/>
      <c r="C190" s="219"/>
      <c r="D190" s="219"/>
      <c r="E190" s="219"/>
      <c r="F190" s="219"/>
      <c r="G190" s="219"/>
      <c r="H190" s="219"/>
      <c r="I190" s="219"/>
      <c r="J190" s="219"/>
      <c r="K190" s="219"/>
      <c r="L190" s="219"/>
      <c r="M190" s="219"/>
      <c r="N190" s="219"/>
      <c r="O190" s="219"/>
      <c r="P190" s="219"/>
      <c r="Q190" s="219"/>
      <c r="R190" s="219"/>
      <c r="S190" s="219"/>
    </row>
    <row r="191" spans="1:19" x14ac:dyDescent="0.3">
      <c r="A191" s="219"/>
      <c r="B191" s="219"/>
      <c r="C191" s="219"/>
      <c r="D191" s="219"/>
      <c r="E191" s="219"/>
      <c r="F191" s="219"/>
      <c r="G191" s="219"/>
      <c r="H191" s="219"/>
      <c r="I191" s="219"/>
      <c r="J191" s="219"/>
      <c r="K191" s="219"/>
      <c r="L191" s="219"/>
      <c r="M191" s="219"/>
      <c r="N191" s="219"/>
      <c r="O191" s="219"/>
      <c r="P191" s="219"/>
      <c r="Q191" s="219"/>
      <c r="R191" s="219"/>
      <c r="S191" s="219"/>
    </row>
    <row r="192" spans="1:19" x14ac:dyDescent="0.3">
      <c r="A192" s="219"/>
      <c r="B192" s="219"/>
      <c r="C192" s="219"/>
      <c r="D192" s="219"/>
      <c r="E192" s="219"/>
      <c r="F192" s="219"/>
      <c r="G192" s="219"/>
      <c r="H192" s="219"/>
      <c r="I192" s="219"/>
      <c r="J192" s="219"/>
      <c r="K192" s="219"/>
      <c r="L192" s="219"/>
      <c r="M192" s="219"/>
      <c r="N192" s="219"/>
      <c r="O192" s="219"/>
      <c r="P192" s="219"/>
      <c r="Q192" s="219"/>
      <c r="R192" s="219"/>
      <c r="S192" s="219"/>
    </row>
    <row r="193" spans="1:19" x14ac:dyDescent="0.3">
      <c r="A193" s="219"/>
      <c r="B193" s="219"/>
      <c r="C193" s="219"/>
      <c r="D193" s="219"/>
      <c r="E193" s="219"/>
      <c r="F193" s="219"/>
      <c r="G193" s="219"/>
      <c r="H193" s="219"/>
      <c r="I193" s="219"/>
      <c r="J193" s="219"/>
      <c r="K193" s="219"/>
      <c r="L193" s="219"/>
      <c r="M193" s="219"/>
      <c r="N193" s="219"/>
      <c r="O193" s="219"/>
      <c r="P193" s="219"/>
      <c r="Q193" s="219"/>
      <c r="R193" s="219"/>
      <c r="S193" s="219"/>
    </row>
    <row r="194" spans="1:19" x14ac:dyDescent="0.3">
      <c r="A194" s="219"/>
      <c r="B194" s="219"/>
      <c r="C194" s="219"/>
      <c r="D194" s="219"/>
      <c r="E194" s="219"/>
      <c r="F194" s="219"/>
      <c r="G194" s="219"/>
      <c r="H194" s="219"/>
      <c r="I194" s="219"/>
      <c r="J194" s="219"/>
      <c r="K194" s="219"/>
      <c r="L194" s="219"/>
      <c r="M194" s="219"/>
      <c r="N194" s="219"/>
      <c r="O194" s="219"/>
      <c r="P194" s="219"/>
      <c r="Q194" s="219"/>
      <c r="R194" s="219"/>
      <c r="S194" s="219"/>
    </row>
    <row r="195" spans="1:19" x14ac:dyDescent="0.3">
      <c r="A195" s="219"/>
      <c r="B195" s="219"/>
      <c r="C195" s="219"/>
      <c r="D195" s="219"/>
      <c r="E195" s="219"/>
      <c r="F195" s="219"/>
      <c r="G195" s="219"/>
      <c r="H195" s="219"/>
      <c r="I195" s="219"/>
      <c r="J195" s="219"/>
      <c r="K195" s="219"/>
      <c r="L195" s="219"/>
      <c r="M195" s="219"/>
      <c r="N195" s="219"/>
      <c r="O195" s="219"/>
      <c r="P195" s="219"/>
      <c r="Q195" s="219"/>
      <c r="R195" s="219"/>
      <c r="S195" s="219"/>
    </row>
    <row r="196" spans="1:19" x14ac:dyDescent="0.3">
      <c r="A196" s="219"/>
      <c r="B196" s="219"/>
      <c r="C196" s="219"/>
      <c r="D196" s="219"/>
      <c r="E196" s="219"/>
      <c r="F196" s="219"/>
      <c r="G196" s="219"/>
      <c r="H196" s="219"/>
      <c r="I196" s="219"/>
      <c r="J196" s="219"/>
      <c r="K196" s="219"/>
      <c r="L196" s="219"/>
      <c r="M196" s="219"/>
      <c r="N196" s="219"/>
      <c r="O196" s="219"/>
      <c r="P196" s="219"/>
      <c r="Q196" s="219"/>
      <c r="R196" s="219"/>
      <c r="S196" s="219"/>
    </row>
    <row r="197" spans="1:19" x14ac:dyDescent="0.3">
      <c r="A197" s="219"/>
      <c r="B197" s="219"/>
      <c r="C197" s="219"/>
      <c r="D197" s="219"/>
      <c r="E197" s="219"/>
      <c r="F197" s="219"/>
      <c r="G197" s="219"/>
      <c r="H197" s="219"/>
      <c r="I197" s="219"/>
      <c r="J197" s="219"/>
      <c r="K197" s="219"/>
      <c r="L197" s="219"/>
      <c r="M197" s="219"/>
      <c r="N197" s="219"/>
      <c r="O197" s="219"/>
      <c r="P197" s="219"/>
      <c r="Q197" s="219"/>
      <c r="R197" s="219"/>
      <c r="S197" s="219"/>
    </row>
    <row r="198" spans="1:19" x14ac:dyDescent="0.3">
      <c r="A198" s="219"/>
      <c r="B198" s="219"/>
      <c r="C198" s="219"/>
      <c r="D198" s="219"/>
      <c r="E198" s="219"/>
      <c r="F198" s="219"/>
      <c r="G198" s="219"/>
      <c r="H198" s="219"/>
      <c r="I198" s="219"/>
      <c r="J198" s="219"/>
      <c r="K198" s="219"/>
      <c r="L198" s="219"/>
      <c r="M198" s="219"/>
      <c r="N198" s="219"/>
      <c r="O198" s="219"/>
      <c r="P198" s="219"/>
      <c r="Q198" s="219"/>
      <c r="R198" s="219"/>
      <c r="S198" s="219"/>
    </row>
    <row r="199" spans="1:19" x14ac:dyDescent="0.3">
      <c r="A199" s="219"/>
      <c r="B199" s="219"/>
      <c r="C199" s="219"/>
      <c r="D199" s="219"/>
      <c r="E199" s="219"/>
      <c r="F199" s="219"/>
      <c r="G199" s="219"/>
      <c r="H199" s="219"/>
      <c r="I199" s="219"/>
      <c r="J199" s="219"/>
      <c r="K199" s="219"/>
      <c r="L199" s="219"/>
      <c r="M199" s="219"/>
      <c r="N199" s="219"/>
      <c r="O199" s="219"/>
      <c r="P199" s="219"/>
      <c r="Q199" s="219"/>
      <c r="R199" s="219"/>
      <c r="S199" s="219"/>
    </row>
    <row r="200" spans="1:19" x14ac:dyDescent="0.3">
      <c r="A200" s="219"/>
      <c r="B200" s="219"/>
      <c r="C200" s="219"/>
      <c r="D200" s="219"/>
      <c r="E200" s="219"/>
      <c r="F200" s="219"/>
      <c r="G200" s="219"/>
      <c r="H200" s="219"/>
      <c r="I200" s="219"/>
      <c r="J200" s="219"/>
      <c r="K200" s="219"/>
      <c r="L200" s="219"/>
      <c r="M200" s="219"/>
      <c r="N200" s="219"/>
      <c r="O200" s="219"/>
      <c r="P200" s="219"/>
      <c r="Q200" s="219"/>
      <c r="R200" s="219"/>
      <c r="S200" s="219"/>
    </row>
    <row r="201" spans="1:19" x14ac:dyDescent="0.3">
      <c r="A201" s="219"/>
      <c r="B201" s="219"/>
      <c r="C201" s="219"/>
      <c r="D201" s="219"/>
      <c r="E201" s="219"/>
      <c r="F201" s="219"/>
      <c r="G201" s="219"/>
      <c r="H201" s="219"/>
      <c r="I201" s="219"/>
      <c r="J201" s="219"/>
      <c r="K201" s="219"/>
      <c r="L201" s="219"/>
      <c r="M201" s="219"/>
      <c r="N201" s="219"/>
      <c r="O201" s="219"/>
      <c r="P201" s="219"/>
      <c r="Q201" s="219"/>
      <c r="R201" s="219"/>
      <c r="S201" s="219"/>
    </row>
    <row r="202" spans="1:19" x14ac:dyDescent="0.3">
      <c r="A202" s="219"/>
      <c r="B202" s="219"/>
      <c r="C202" s="219"/>
      <c r="D202" s="219"/>
      <c r="E202" s="219"/>
      <c r="F202" s="219"/>
      <c r="G202" s="219"/>
      <c r="H202" s="219"/>
      <c r="I202" s="219"/>
      <c r="J202" s="219"/>
      <c r="K202" s="219"/>
      <c r="L202" s="219"/>
      <c r="M202" s="219"/>
      <c r="N202" s="219"/>
      <c r="O202" s="219"/>
      <c r="P202" s="219"/>
      <c r="Q202" s="219"/>
      <c r="R202" s="219"/>
      <c r="S202" s="219"/>
    </row>
    <row r="203" spans="1:19" x14ac:dyDescent="0.3">
      <c r="A203" s="219"/>
      <c r="B203" s="219" t="s">
        <v>439</v>
      </c>
      <c r="C203" s="219"/>
      <c r="D203" s="219"/>
      <c r="E203" s="219"/>
      <c r="F203" s="219"/>
      <c r="G203" s="219"/>
      <c r="H203" s="219"/>
      <c r="I203" s="219"/>
      <c r="J203" s="219"/>
      <c r="K203" s="219"/>
      <c r="L203" s="219"/>
      <c r="M203" s="219"/>
      <c r="N203" s="219"/>
      <c r="O203" s="219"/>
      <c r="P203" s="219"/>
      <c r="Q203" s="219"/>
      <c r="R203" s="219"/>
      <c r="S203" s="219"/>
    </row>
    <row r="204" spans="1:19" x14ac:dyDescent="0.3">
      <c r="A204" s="219"/>
      <c r="B204" s="219"/>
      <c r="C204" s="219"/>
      <c r="D204" s="219"/>
      <c r="E204" s="219"/>
      <c r="F204" s="219"/>
      <c r="G204" s="219"/>
      <c r="H204" s="219"/>
      <c r="I204" s="219"/>
      <c r="J204" s="219"/>
      <c r="K204" s="219"/>
      <c r="L204" s="219"/>
      <c r="M204" s="219"/>
      <c r="N204" s="219"/>
      <c r="O204" s="219"/>
      <c r="P204" s="219"/>
      <c r="Q204" s="219"/>
      <c r="R204" s="219"/>
      <c r="S204" s="219"/>
    </row>
    <row r="205" spans="1:19" x14ac:dyDescent="0.3">
      <c r="A205" s="160" t="s">
        <v>483</v>
      </c>
      <c r="B205" s="219"/>
      <c r="C205" s="219"/>
      <c r="D205" s="219"/>
      <c r="E205" s="219"/>
      <c r="F205" s="219"/>
      <c r="G205" s="219"/>
      <c r="H205" s="219"/>
      <c r="I205" s="219"/>
      <c r="J205" s="219"/>
      <c r="K205" s="219"/>
      <c r="L205" s="219"/>
      <c r="M205" s="219"/>
      <c r="N205" s="219"/>
      <c r="O205" s="219"/>
      <c r="P205" s="219"/>
      <c r="Q205" s="219"/>
      <c r="R205" s="219"/>
      <c r="S205" s="219"/>
    </row>
    <row r="207" spans="1:19" x14ac:dyDescent="0.3">
      <c r="B207" t="s">
        <v>475</v>
      </c>
    </row>
    <row r="209" spans="1:2" x14ac:dyDescent="0.3">
      <c r="B209" t="s">
        <v>360</v>
      </c>
    </row>
    <row r="211" spans="1:2" x14ac:dyDescent="0.3">
      <c r="B211" t="s">
        <v>476</v>
      </c>
    </row>
    <row r="212" spans="1:2" x14ac:dyDescent="0.3">
      <c r="B212" t="s">
        <v>477</v>
      </c>
    </row>
    <row r="214" spans="1:2" x14ac:dyDescent="0.3">
      <c r="B214" t="s">
        <v>479</v>
      </c>
    </row>
    <row r="216" spans="1:2" x14ac:dyDescent="0.3">
      <c r="B216" t="s">
        <v>478</v>
      </c>
    </row>
    <row r="218" spans="1:2" x14ac:dyDescent="0.3">
      <c r="B218" t="s">
        <v>194</v>
      </c>
    </row>
    <row r="220" spans="1:2" x14ac:dyDescent="0.3">
      <c r="B220" t="s">
        <v>482</v>
      </c>
    </row>
    <row r="221" spans="1:2" x14ac:dyDescent="0.3">
      <c r="B221" s="219" t="s">
        <v>481</v>
      </c>
    </row>
    <row r="223" spans="1:2" x14ac:dyDescent="0.3">
      <c r="A223" s="160" t="s">
        <v>484</v>
      </c>
    </row>
    <row r="225" spans="2:11" x14ac:dyDescent="0.3">
      <c r="B225" s="219" t="s">
        <v>485</v>
      </c>
      <c r="C225" s="219"/>
      <c r="D225" s="219"/>
      <c r="E225" s="219"/>
      <c r="F225" s="219"/>
      <c r="G225" s="219"/>
      <c r="H225" s="219"/>
      <c r="I225" s="219"/>
      <c r="J225" s="219"/>
      <c r="K225" s="219"/>
    </row>
    <row r="226" spans="2:11" x14ac:dyDescent="0.3">
      <c r="B226" s="219"/>
      <c r="C226" s="219"/>
      <c r="D226" s="219"/>
      <c r="E226" s="219"/>
      <c r="F226" s="219"/>
      <c r="G226" s="219"/>
      <c r="H226" s="219"/>
      <c r="I226" s="219"/>
      <c r="J226" s="219"/>
      <c r="K226" s="219"/>
    </row>
    <row r="227" spans="2:11" x14ac:dyDescent="0.3">
      <c r="B227" s="219" t="s">
        <v>486</v>
      </c>
      <c r="C227" s="219"/>
      <c r="D227" s="219"/>
      <c r="E227" s="219"/>
      <c r="F227" s="219"/>
      <c r="G227" s="219"/>
      <c r="H227" s="219"/>
      <c r="I227" s="219"/>
      <c r="J227" s="219"/>
      <c r="K227" s="219"/>
    </row>
    <row r="228" spans="2:11" x14ac:dyDescent="0.3">
      <c r="B228" s="219"/>
      <c r="C228" s="219"/>
      <c r="D228" s="219"/>
      <c r="E228" s="219"/>
      <c r="F228" s="219"/>
      <c r="G228" s="219"/>
      <c r="H228" s="219"/>
      <c r="I228" s="219"/>
      <c r="J228" s="219"/>
      <c r="K228" s="219"/>
    </row>
    <row r="229" spans="2:11" x14ac:dyDescent="0.3">
      <c r="B229" s="219"/>
      <c r="C229" s="219"/>
      <c r="D229" s="219"/>
      <c r="E229" s="219"/>
      <c r="F229" s="219"/>
      <c r="G229" s="219"/>
      <c r="H229" s="219"/>
      <c r="I229" s="219"/>
      <c r="J229" s="219"/>
      <c r="K229" s="219"/>
    </row>
    <row r="230" spans="2:11" x14ac:dyDescent="0.3">
      <c r="B230" s="219"/>
      <c r="C230" s="219"/>
      <c r="D230" s="219"/>
      <c r="E230" s="219"/>
      <c r="F230" s="219"/>
      <c r="G230" s="219"/>
      <c r="H230" s="219"/>
      <c r="I230" s="219"/>
      <c r="J230" s="219"/>
      <c r="K230" s="219"/>
    </row>
    <row r="231" spans="2:11" x14ac:dyDescent="0.3">
      <c r="B231" s="219"/>
      <c r="C231" s="219"/>
      <c r="D231" s="219"/>
      <c r="E231" s="219"/>
      <c r="F231" s="219"/>
      <c r="G231" s="219"/>
      <c r="H231" s="219"/>
      <c r="I231" s="219"/>
      <c r="J231" s="219"/>
      <c r="K231" s="219"/>
    </row>
    <row r="232" spans="2:11" x14ac:dyDescent="0.3">
      <c r="B232" s="219"/>
      <c r="C232" s="219"/>
      <c r="D232" s="219"/>
      <c r="E232" s="219"/>
      <c r="F232" s="219"/>
      <c r="G232" s="219"/>
      <c r="H232" s="219"/>
      <c r="I232" s="219"/>
      <c r="J232" s="219"/>
      <c r="K232" s="219"/>
    </row>
    <row r="233" spans="2:11" x14ac:dyDescent="0.3">
      <c r="B233" s="219"/>
      <c r="C233" s="219"/>
      <c r="D233" s="219"/>
      <c r="E233" s="219"/>
      <c r="F233" s="219"/>
      <c r="G233" s="219"/>
      <c r="H233" s="219"/>
      <c r="I233" s="219"/>
      <c r="J233" s="219"/>
      <c r="K233" s="219"/>
    </row>
    <row r="234" spans="2:11" x14ac:dyDescent="0.3">
      <c r="B234" s="219"/>
      <c r="C234" s="219"/>
      <c r="D234" s="219"/>
      <c r="E234" s="219"/>
      <c r="F234" s="219"/>
      <c r="G234" s="219"/>
      <c r="H234" s="219"/>
      <c r="I234" s="219"/>
      <c r="J234" s="219"/>
      <c r="K234" s="219"/>
    </row>
    <row r="235" spans="2:11" x14ac:dyDescent="0.3">
      <c r="B235" s="219"/>
      <c r="C235" s="219"/>
      <c r="D235" s="219"/>
      <c r="E235" s="219"/>
      <c r="F235" s="219"/>
      <c r="G235" s="219"/>
      <c r="H235" s="219"/>
      <c r="I235" s="219"/>
      <c r="J235" s="219"/>
      <c r="K235" s="219"/>
    </row>
    <row r="236" spans="2:11" x14ac:dyDescent="0.3">
      <c r="B236" s="219"/>
      <c r="C236" s="219"/>
      <c r="D236" s="219"/>
      <c r="E236" s="219"/>
      <c r="F236" s="219"/>
      <c r="G236" s="219"/>
      <c r="H236" s="219"/>
      <c r="I236" s="219"/>
      <c r="J236" s="219"/>
      <c r="K236" s="219"/>
    </row>
    <row r="237" spans="2:11" x14ac:dyDescent="0.3">
      <c r="B237" s="219"/>
      <c r="C237" s="219"/>
      <c r="D237" s="219"/>
      <c r="E237" s="219"/>
      <c r="F237" s="219"/>
      <c r="G237" s="219"/>
      <c r="H237" s="219"/>
      <c r="I237" s="219"/>
      <c r="J237" s="219"/>
      <c r="K237" s="219"/>
    </row>
    <row r="238" spans="2:11" x14ac:dyDescent="0.3">
      <c r="B238" s="219"/>
      <c r="C238" s="219"/>
      <c r="D238" s="219"/>
      <c r="E238" s="219"/>
      <c r="F238" s="219"/>
      <c r="G238" s="219"/>
      <c r="H238" s="219"/>
      <c r="I238" s="219"/>
      <c r="J238" s="219"/>
      <c r="K238" s="219"/>
    </row>
    <row r="239" spans="2:11" x14ac:dyDescent="0.3">
      <c r="B239" s="219" t="s">
        <v>487</v>
      </c>
      <c r="C239" s="219"/>
      <c r="D239" s="219"/>
      <c r="E239" s="219"/>
      <c r="F239" s="219"/>
      <c r="G239" s="219"/>
      <c r="H239" s="219"/>
      <c r="I239" s="219"/>
      <c r="J239" s="219"/>
      <c r="K239" s="219"/>
    </row>
    <row r="240" spans="2:11" x14ac:dyDescent="0.3">
      <c r="B240" s="219" t="s">
        <v>488</v>
      </c>
      <c r="C240" s="219"/>
      <c r="D240" s="219"/>
      <c r="E240" s="219"/>
      <c r="F240" s="219"/>
      <c r="G240" s="219"/>
      <c r="H240" s="219"/>
      <c r="I240" s="219"/>
      <c r="J240" s="219"/>
      <c r="K240" s="219"/>
    </row>
    <row r="241" spans="1:11" x14ac:dyDescent="0.3">
      <c r="B241" s="219"/>
      <c r="C241" s="219"/>
      <c r="D241" s="219"/>
      <c r="E241" s="219"/>
      <c r="F241" s="219"/>
      <c r="G241" s="219"/>
      <c r="H241" s="219"/>
      <c r="I241" s="219"/>
      <c r="J241" s="219"/>
      <c r="K241" s="219"/>
    </row>
    <row r="242" spans="1:11" x14ac:dyDescent="0.3">
      <c r="B242" s="219" t="s">
        <v>489</v>
      </c>
      <c r="C242" s="219"/>
      <c r="D242" s="219"/>
      <c r="E242" s="219"/>
      <c r="F242" s="219"/>
      <c r="G242" s="219"/>
      <c r="H242" s="219"/>
      <c r="I242" s="219"/>
      <c r="J242" s="219"/>
      <c r="K242" s="219"/>
    </row>
    <row r="243" spans="1:11" x14ac:dyDescent="0.3">
      <c r="B243" s="219"/>
      <c r="C243" s="219"/>
      <c r="D243" s="219"/>
      <c r="E243" s="219"/>
      <c r="F243" s="219"/>
      <c r="G243" s="219"/>
      <c r="H243" s="219"/>
      <c r="I243" s="219"/>
      <c r="J243" s="219"/>
      <c r="K243" s="219"/>
    </row>
    <row r="244" spans="1:11" x14ac:dyDescent="0.3">
      <c r="B244" s="219"/>
      <c r="C244" s="219"/>
      <c r="D244" s="219"/>
      <c r="E244" s="219"/>
      <c r="F244" s="219"/>
      <c r="G244" s="219"/>
      <c r="H244" s="219"/>
      <c r="I244" s="219"/>
      <c r="J244" s="219"/>
      <c r="K244" s="219"/>
    </row>
    <row r="245" spans="1:11" x14ac:dyDescent="0.3">
      <c r="B245" s="219"/>
      <c r="C245" s="219"/>
      <c r="D245" s="219"/>
      <c r="E245" s="219"/>
      <c r="F245" s="219"/>
      <c r="G245" s="219"/>
      <c r="H245" s="219"/>
      <c r="I245" s="219"/>
      <c r="J245" s="219"/>
      <c r="K245" s="219"/>
    </row>
    <row r="246" spans="1:11" x14ac:dyDescent="0.3">
      <c r="B246" s="219"/>
      <c r="C246" s="219"/>
      <c r="D246" s="219"/>
      <c r="E246" s="219"/>
      <c r="F246" s="219"/>
      <c r="G246" s="219"/>
      <c r="H246" s="219"/>
      <c r="I246" s="219"/>
      <c r="J246" s="219"/>
      <c r="K246" s="219"/>
    </row>
    <row r="247" spans="1:11" x14ac:dyDescent="0.3">
      <c r="B247" s="219"/>
      <c r="C247" s="219"/>
      <c r="D247" s="219"/>
      <c r="E247" s="219"/>
      <c r="F247" s="219"/>
      <c r="G247" s="219"/>
      <c r="H247" s="219"/>
      <c r="I247" s="219"/>
      <c r="J247" s="219"/>
      <c r="K247" s="219"/>
    </row>
    <row r="248" spans="1:11" x14ac:dyDescent="0.3">
      <c r="B248" s="219"/>
      <c r="C248" s="219"/>
      <c r="D248" s="219"/>
      <c r="E248" s="219"/>
      <c r="F248" s="219"/>
      <c r="G248" s="219"/>
      <c r="H248" s="219"/>
      <c r="I248" s="219"/>
      <c r="J248" s="219"/>
      <c r="K248" s="219"/>
    </row>
    <row r="249" spans="1:11" x14ac:dyDescent="0.3">
      <c r="B249" s="219"/>
      <c r="C249" s="219"/>
      <c r="D249" s="219"/>
      <c r="E249" s="219"/>
      <c r="F249" s="219"/>
      <c r="G249" s="219"/>
      <c r="H249" s="219"/>
      <c r="I249" s="219"/>
      <c r="J249" s="219"/>
      <c r="K249" s="219"/>
    </row>
    <row r="250" spans="1:11" x14ac:dyDescent="0.3">
      <c r="B250" s="219"/>
      <c r="C250" s="219"/>
      <c r="D250" s="219"/>
      <c r="E250" s="219"/>
      <c r="F250" s="219"/>
      <c r="G250" s="219"/>
      <c r="H250" s="219"/>
      <c r="I250" s="219"/>
      <c r="J250" s="219"/>
      <c r="K250" s="219"/>
    </row>
    <row r="251" spans="1:11" x14ac:dyDescent="0.3">
      <c r="B251" s="219"/>
      <c r="C251" s="219"/>
      <c r="D251" s="219"/>
      <c r="E251" s="219"/>
      <c r="F251" s="219"/>
      <c r="G251" s="219"/>
      <c r="H251" s="219"/>
      <c r="I251" s="219"/>
      <c r="J251" s="219"/>
      <c r="K251" s="219"/>
    </row>
    <row r="252" spans="1:11" x14ac:dyDescent="0.3">
      <c r="B252" s="219"/>
      <c r="C252" s="219"/>
      <c r="D252" s="219"/>
      <c r="E252" s="219"/>
      <c r="F252" s="219"/>
      <c r="G252" s="219"/>
      <c r="H252" s="219"/>
      <c r="I252" s="219"/>
      <c r="J252" s="219"/>
      <c r="K252" s="219"/>
    </row>
    <row r="253" spans="1:11" x14ac:dyDescent="0.3">
      <c r="B253" s="219" t="s">
        <v>490</v>
      </c>
      <c r="C253" s="219"/>
      <c r="D253" s="219"/>
      <c r="E253" s="219"/>
      <c r="F253" s="219"/>
      <c r="G253" s="219"/>
      <c r="H253" s="219"/>
      <c r="I253" s="219"/>
      <c r="J253" s="219"/>
      <c r="K253" s="219"/>
    </row>
    <row r="254" spans="1:11" x14ac:dyDescent="0.3">
      <c r="B254" s="219"/>
      <c r="C254" s="219"/>
      <c r="D254" s="219"/>
      <c r="E254" s="219"/>
      <c r="F254" s="219"/>
      <c r="G254" s="219"/>
      <c r="H254" s="219"/>
      <c r="I254" s="219"/>
      <c r="J254" s="219"/>
      <c r="K254" s="219"/>
    </row>
    <row r="255" spans="1:11" x14ac:dyDescent="0.3">
      <c r="A255" s="160" t="s">
        <v>502</v>
      </c>
      <c r="B255" s="219"/>
      <c r="C255" s="219"/>
      <c r="D255" s="219"/>
      <c r="E255" s="219"/>
      <c r="F255" s="219"/>
      <c r="G255" s="219"/>
      <c r="H255" s="219"/>
      <c r="I255" s="219"/>
      <c r="J255" s="219"/>
      <c r="K255" s="219"/>
    </row>
    <row r="257" spans="2:2" s="219" customFormat="1" x14ac:dyDescent="0.3">
      <c r="B257" s="219" t="s">
        <v>503</v>
      </c>
    </row>
    <row r="258" spans="2:2" s="219" customFormat="1" x14ac:dyDescent="0.3"/>
    <row r="259" spans="2:2" x14ac:dyDescent="0.3">
      <c r="B259" t="s">
        <v>496</v>
      </c>
    </row>
    <row r="260" spans="2:2" x14ac:dyDescent="0.3">
      <c r="B260" t="s">
        <v>497</v>
      </c>
    </row>
    <row r="261" spans="2:2" x14ac:dyDescent="0.3">
      <c r="B261" t="s">
        <v>498</v>
      </c>
    </row>
    <row r="262" spans="2:2" x14ac:dyDescent="0.3">
      <c r="B262" t="s">
        <v>499</v>
      </c>
    </row>
    <row r="263" spans="2:2" x14ac:dyDescent="0.3">
      <c r="B263" t="s">
        <v>500</v>
      </c>
    </row>
    <row r="264" spans="2:2" x14ac:dyDescent="0.3">
      <c r="B264" t="s">
        <v>501</v>
      </c>
    </row>
    <row r="266" spans="2:2" x14ac:dyDescent="0.3">
      <c r="B266" t="s">
        <v>504</v>
      </c>
    </row>
  </sheetData>
  <pageMargins left="0.70866141732283472" right="0.70866141732283472" top="0.78740157480314965" bottom="0.78740157480314965" header="0.31496062992125984" footer="0.31496062992125984"/>
  <pageSetup paperSize="9" scale="38" orientation="portrait" r:id="rId1"/>
  <headerFooter>
    <oddFooter>&amp;L&amp;F
&amp;A&amp;CFinanzantrag_FB_SEK_V2_5_210415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N38"/>
  <sheetViews>
    <sheetView showGridLines="0" zoomScaleNormal="100" workbookViewId="0">
      <selection activeCell="C13" sqref="C13"/>
    </sheetView>
  </sheetViews>
  <sheetFormatPr baseColWidth="10" defaultColWidth="11.44140625" defaultRowHeight="14.4" x14ac:dyDescent="0.3"/>
  <cols>
    <col min="1" max="1" width="48" style="356" customWidth="1"/>
    <col min="2" max="3" width="23.6640625" style="219" customWidth="1"/>
    <col min="4" max="4" width="23.6640625" style="326" customWidth="1"/>
    <col min="5" max="5" width="23.6640625" style="219" customWidth="1"/>
    <col min="6" max="6" width="23.6640625" style="327" customWidth="1"/>
    <col min="7" max="7" width="23.6640625" style="219" customWidth="1"/>
    <col min="8" max="8" width="7.88671875" style="322" customWidth="1"/>
    <col min="9" max="9" width="18.5546875" style="219" customWidth="1"/>
    <col min="10" max="10" width="8.88671875" style="322" customWidth="1"/>
    <col min="11" max="16384" width="11.44140625" style="219"/>
  </cols>
  <sheetData>
    <row r="1" spans="1:14" ht="17.399999999999999" x14ac:dyDescent="0.3">
      <c r="A1" s="308" t="s">
        <v>444</v>
      </c>
      <c r="C1" s="325"/>
      <c r="D1" s="401"/>
      <c r="E1" s="402"/>
      <c r="F1" s="401"/>
      <c r="G1" s="402"/>
      <c r="H1" s="403"/>
      <c r="I1" s="404"/>
    </row>
    <row r="2" spans="1:14" s="3" customFormat="1" ht="17.100000000000001" customHeight="1" x14ac:dyDescent="0.25">
      <c r="A2" s="181"/>
      <c r="D2" s="304"/>
      <c r="E2" s="304"/>
      <c r="F2" s="89"/>
      <c r="G2" s="89"/>
      <c r="H2" s="323"/>
      <c r="I2" s="304"/>
      <c r="J2" s="324"/>
      <c r="K2" s="89"/>
      <c r="L2" s="89"/>
      <c r="M2" s="89"/>
      <c r="N2" s="89"/>
    </row>
    <row r="3" spans="1:14" s="3" customFormat="1" ht="17.100000000000001" customHeight="1" x14ac:dyDescent="0.3">
      <c r="A3" s="405" t="s">
        <v>67</v>
      </c>
      <c r="B3" s="328">
        <f>Deckblatt!C19</f>
        <v>0</v>
      </c>
      <c r="C3" s="406"/>
      <c r="D3" s="328"/>
      <c r="E3" s="304"/>
      <c r="F3" s="89"/>
      <c r="G3" s="89"/>
      <c r="H3" s="323"/>
      <c r="I3" s="304"/>
      <c r="J3" s="324"/>
      <c r="K3" s="89"/>
      <c r="L3" s="89"/>
      <c r="M3" s="89"/>
      <c r="N3" s="303"/>
    </row>
    <row r="4" spans="1:14" s="3" customFormat="1" ht="17.100000000000001" customHeight="1" x14ac:dyDescent="0.3">
      <c r="A4" s="405" t="s">
        <v>68</v>
      </c>
      <c r="B4" s="407">
        <f>Deckblatt!C29</f>
        <v>0</v>
      </c>
      <c r="C4" s="408"/>
      <c r="D4" s="408"/>
      <c r="E4" s="90"/>
      <c r="F4" s="90"/>
      <c r="G4" s="90"/>
      <c r="H4" s="323"/>
      <c r="I4" s="307"/>
      <c r="J4" s="324"/>
      <c r="K4" s="90"/>
      <c r="L4" s="90"/>
      <c r="M4" s="90"/>
      <c r="N4" s="303"/>
    </row>
    <row r="5" spans="1:14" s="3" customFormat="1" ht="17.100000000000001" customHeight="1" x14ac:dyDescent="0.25">
      <c r="A5" s="409" t="s">
        <v>70</v>
      </c>
      <c r="B5" s="329" t="str">
        <f>CONCATENATE(TEXT(von,"tt.MM.jjjj"),"  bis  ",TEXT(bis,"tt.MM.jjjj"))</f>
        <v>00.01.1900  bis  00.01.1900</v>
      </c>
      <c r="C5" s="329"/>
      <c r="D5" s="306"/>
      <c r="E5" s="306"/>
      <c r="F5" s="91"/>
      <c r="G5" s="91"/>
      <c r="H5" s="323"/>
      <c r="I5" s="306"/>
      <c r="J5" s="324"/>
      <c r="K5" s="91"/>
      <c r="L5" s="91"/>
      <c r="M5" s="91"/>
      <c r="N5" s="303"/>
    </row>
    <row r="6" spans="1:14" s="3" customFormat="1" ht="17.100000000000001" customHeight="1" x14ac:dyDescent="0.3">
      <c r="A6" s="405" t="s">
        <v>85</v>
      </c>
      <c r="B6" s="407" t="str">
        <f>Deckblatt!G7</f>
        <v>Fehlbedarf</v>
      </c>
      <c r="C6" s="410"/>
      <c r="D6" s="304"/>
      <c r="E6" s="91"/>
      <c r="F6" s="91"/>
      <c r="G6" s="91"/>
      <c r="H6" s="323"/>
      <c r="I6" s="306"/>
      <c r="J6" s="324"/>
      <c r="K6" s="91"/>
      <c r="L6" s="91"/>
      <c r="M6" s="91"/>
      <c r="N6" s="303"/>
    </row>
    <row r="7" spans="1:14" s="3" customFormat="1" ht="17.100000000000001" customHeight="1" x14ac:dyDescent="0.3">
      <c r="A7" s="405" t="s">
        <v>128</v>
      </c>
      <c r="B7" s="484" t="str">
        <f>Deckblatt!C8</f>
        <v>bitte auswählen</v>
      </c>
      <c r="C7" s="484"/>
      <c r="D7" s="484"/>
      <c r="E7" s="305"/>
      <c r="F7" s="305"/>
      <c r="G7" s="305"/>
      <c r="H7" s="323"/>
      <c r="I7" s="305"/>
      <c r="J7" s="324"/>
      <c r="K7" s="238"/>
      <c r="L7" s="238"/>
      <c r="M7" s="238"/>
      <c r="N7" s="303"/>
    </row>
    <row r="8" spans="1:14" ht="15.6" x14ac:dyDescent="0.3">
      <c r="A8" s="239"/>
      <c r="B8" s="304"/>
      <c r="C8" s="325"/>
      <c r="D8" s="401"/>
      <c r="E8" s="402"/>
      <c r="F8" s="401"/>
      <c r="G8" s="402"/>
      <c r="H8" s="403"/>
      <c r="I8" s="404"/>
    </row>
    <row r="9" spans="1:14" s="332" customFormat="1" ht="20.100000000000001" customHeight="1" x14ac:dyDescent="0.3">
      <c r="A9" s="384" t="s">
        <v>358</v>
      </c>
      <c r="B9" s="333"/>
      <c r="C9" s="333"/>
      <c r="D9" s="348"/>
      <c r="E9" s="411"/>
      <c r="F9" s="411"/>
      <c r="G9" s="348"/>
      <c r="H9" s="411"/>
      <c r="I9" s="411"/>
    </row>
    <row r="10" spans="1:14" s="332" customFormat="1" ht="8.25" customHeight="1" x14ac:dyDescent="0.3">
      <c r="A10" s="357"/>
      <c r="B10" s="333"/>
      <c r="C10" s="333"/>
      <c r="D10" s="331"/>
      <c r="E10" s="331"/>
      <c r="F10" s="331"/>
      <c r="G10" s="331"/>
      <c r="H10" s="331"/>
    </row>
    <row r="11" spans="1:14" s="337" customFormat="1" ht="15.6" x14ac:dyDescent="0.3">
      <c r="A11" s="480" t="s">
        <v>422</v>
      </c>
      <c r="B11" s="480"/>
      <c r="C11" s="480"/>
      <c r="D11" s="400"/>
      <c r="E11" s="400"/>
      <c r="F11" s="400"/>
      <c r="G11" s="400"/>
      <c r="H11" s="400"/>
    </row>
    <row r="12" spans="1:14" s="334" customFormat="1" ht="25.5" customHeight="1" x14ac:dyDescent="0.25">
      <c r="A12" s="481" t="s">
        <v>397</v>
      </c>
      <c r="B12" s="481"/>
      <c r="C12" s="341"/>
      <c r="D12" s="341"/>
      <c r="E12" s="341"/>
      <c r="F12" s="341"/>
      <c r="G12" s="341"/>
      <c r="H12" s="341"/>
    </row>
    <row r="13" spans="1:14" s="336" customFormat="1" ht="21" customHeight="1" x14ac:dyDescent="0.3">
      <c r="A13" s="482" t="s">
        <v>398</v>
      </c>
      <c r="B13" s="483"/>
      <c r="C13" s="335" t="s">
        <v>320</v>
      </c>
      <c r="D13" s="388"/>
      <c r="E13" s="388"/>
    </row>
    <row r="14" spans="1:14" s="368" customFormat="1" ht="26.25" customHeight="1" x14ac:dyDescent="0.25">
      <c r="A14" s="364"/>
      <c r="B14" s="389" t="s">
        <v>399</v>
      </c>
      <c r="C14" s="390" t="s">
        <v>400</v>
      </c>
      <c r="D14" s="391" t="s">
        <v>401</v>
      </c>
      <c r="E14" s="392" t="s">
        <v>424</v>
      </c>
    </row>
    <row r="15" spans="1:14" s="337" customFormat="1" ht="20.100000000000001" customHeight="1" x14ac:dyDescent="0.3">
      <c r="A15" s="377" t="s">
        <v>402</v>
      </c>
      <c r="B15" s="335"/>
      <c r="C15" s="383"/>
      <c r="D15" s="335"/>
      <c r="E15" s="335"/>
    </row>
    <row r="16" spans="1:14" s="339" customFormat="1" ht="20.100000000000001" customHeight="1" x14ac:dyDescent="0.3">
      <c r="A16" s="399" t="s">
        <v>434</v>
      </c>
      <c r="B16" s="373">
        <f>B21*B15</f>
        <v>0</v>
      </c>
      <c r="C16" s="383"/>
      <c r="D16" s="373">
        <f>B21*D15</f>
        <v>0</v>
      </c>
      <c r="E16" s="373">
        <f>B21*E15</f>
        <v>0</v>
      </c>
    </row>
    <row r="17" spans="1:8" s="338" customFormat="1" ht="20.100000000000001" customHeight="1" x14ac:dyDescent="0.3">
      <c r="A17" s="359"/>
      <c r="B17" s="367"/>
      <c r="C17" s="366"/>
      <c r="D17" s="367"/>
      <c r="E17" s="367"/>
    </row>
    <row r="18" spans="1:8" s="340" customFormat="1" ht="20.100000000000001" customHeight="1" x14ac:dyDescent="0.3">
      <c r="A18" s="365" t="s">
        <v>423</v>
      </c>
      <c r="B18" s="365"/>
      <c r="C18" s="365"/>
      <c r="D18" s="365"/>
      <c r="E18" s="365"/>
      <c r="F18" s="365"/>
      <c r="G18" s="365"/>
      <c r="H18" s="365"/>
    </row>
    <row r="19" spans="1:8" s="340" customFormat="1" ht="20.100000000000001" customHeight="1" x14ac:dyDescent="0.3">
      <c r="A19" s="358" t="s">
        <v>403</v>
      </c>
      <c r="B19" s="333"/>
    </row>
    <row r="20" spans="1:8" s="370" customFormat="1" ht="24.75" customHeight="1" x14ac:dyDescent="0.3">
      <c r="A20" s="372"/>
      <c r="B20" s="373" t="s">
        <v>141</v>
      </c>
      <c r="C20" s="373" t="s">
        <v>404</v>
      </c>
      <c r="D20" s="373" t="s">
        <v>405</v>
      </c>
      <c r="E20" s="373" t="s">
        <v>406</v>
      </c>
      <c r="F20" s="373" t="s">
        <v>404</v>
      </c>
      <c r="G20" s="373" t="s">
        <v>405</v>
      </c>
    </row>
    <row r="21" spans="1:8" s="340" customFormat="1" ht="21.75" customHeight="1" x14ac:dyDescent="0.25">
      <c r="A21" s="360" t="s">
        <v>407</v>
      </c>
      <c r="B21" s="397">
        <f t="shared" ref="B21:B26" si="0">SUM(C21:D21)</f>
        <v>0</v>
      </c>
      <c r="C21" s="345"/>
      <c r="D21" s="345"/>
      <c r="E21" s="379">
        <f>IFERROR(F21+G21,0)</f>
        <v>0</v>
      </c>
      <c r="F21" s="412">
        <f t="shared" ref="F21:F26" si="1">IFERROR(C21/B21,0)</f>
        <v>0</v>
      </c>
      <c r="G21" s="412">
        <f t="shared" ref="G21:G26" si="2">IFERROR(D21/B21,0)</f>
        <v>0</v>
      </c>
    </row>
    <row r="22" spans="1:8" s="340" customFormat="1" ht="21.75" customHeight="1" x14ac:dyDescent="0.25">
      <c r="A22" s="358" t="s">
        <v>408</v>
      </c>
      <c r="B22" s="347">
        <f t="shared" si="0"/>
        <v>0</v>
      </c>
      <c r="C22" s="346"/>
      <c r="D22" s="346"/>
      <c r="E22" s="379">
        <f>IFERROR(B22/B21,0)</f>
        <v>0</v>
      </c>
      <c r="F22" s="412">
        <f t="shared" si="1"/>
        <v>0</v>
      </c>
      <c r="G22" s="412">
        <f t="shared" si="2"/>
        <v>0</v>
      </c>
    </row>
    <row r="23" spans="1:8" s="340" customFormat="1" ht="21.75" customHeight="1" x14ac:dyDescent="0.25">
      <c r="A23" s="358" t="s">
        <v>409</v>
      </c>
      <c r="B23" s="347">
        <f t="shared" si="0"/>
        <v>0</v>
      </c>
      <c r="C23" s="347">
        <f>C21-C22</f>
        <v>0</v>
      </c>
      <c r="D23" s="347">
        <f>D21-D22</f>
        <v>0</v>
      </c>
      <c r="E23" s="379">
        <f>IFERROR(B23/B21,0)</f>
        <v>0</v>
      </c>
      <c r="F23" s="412">
        <f t="shared" si="1"/>
        <v>0</v>
      </c>
      <c r="G23" s="412">
        <f t="shared" si="2"/>
        <v>0</v>
      </c>
    </row>
    <row r="24" spans="1:8" s="340" customFormat="1" ht="21.75" customHeight="1" x14ac:dyDescent="0.25">
      <c r="A24" s="361" t="s">
        <v>410</v>
      </c>
      <c r="B24" s="347">
        <f t="shared" si="0"/>
        <v>0</v>
      </c>
      <c r="C24" s="345"/>
      <c r="D24" s="345"/>
      <c r="E24" s="379">
        <f>IFERROR(B24/B21,0)</f>
        <v>0</v>
      </c>
      <c r="F24" s="412">
        <f t="shared" si="1"/>
        <v>0</v>
      </c>
      <c r="G24" s="412">
        <f t="shared" si="2"/>
        <v>0</v>
      </c>
    </row>
    <row r="25" spans="1:8" s="340" customFormat="1" ht="21.75" customHeight="1" x14ac:dyDescent="0.25">
      <c r="A25" s="358" t="s">
        <v>408</v>
      </c>
      <c r="B25" s="347">
        <f t="shared" si="0"/>
        <v>0</v>
      </c>
      <c r="C25" s="346"/>
      <c r="D25" s="346"/>
      <c r="E25" s="379">
        <f>IFERROR(B25/B21,0)</f>
        <v>0</v>
      </c>
      <c r="F25" s="412">
        <f t="shared" si="1"/>
        <v>0</v>
      </c>
      <c r="G25" s="412">
        <f t="shared" si="2"/>
        <v>0</v>
      </c>
    </row>
    <row r="26" spans="1:8" s="340" customFormat="1" ht="21.75" customHeight="1" x14ac:dyDescent="0.25">
      <c r="A26" s="362" t="s">
        <v>409</v>
      </c>
      <c r="B26" s="347">
        <f t="shared" si="0"/>
        <v>0</v>
      </c>
      <c r="C26" s="347">
        <f>C24-C25</f>
        <v>0</v>
      </c>
      <c r="D26" s="347">
        <f>D24-D25</f>
        <v>0</v>
      </c>
      <c r="E26" s="379">
        <f>IFERROR(B26/B21,0)</f>
        <v>0</v>
      </c>
      <c r="F26" s="412">
        <f t="shared" si="1"/>
        <v>0</v>
      </c>
      <c r="G26" s="412">
        <f t="shared" si="2"/>
        <v>0</v>
      </c>
    </row>
    <row r="27" spans="1:8" s="340" customFormat="1" ht="20.100000000000001" customHeight="1" x14ac:dyDescent="0.25">
      <c r="A27" s="363"/>
      <c r="B27" s="331"/>
      <c r="C27" s="331"/>
      <c r="D27" s="349"/>
      <c r="E27" s="331"/>
      <c r="F27" s="331"/>
      <c r="G27" s="331"/>
      <c r="H27" s="331"/>
    </row>
    <row r="28" spans="1:8" s="340" customFormat="1" ht="20.100000000000001" customHeight="1" x14ac:dyDescent="0.3">
      <c r="A28" s="365" t="s">
        <v>425</v>
      </c>
      <c r="B28" s="365"/>
      <c r="C28" s="365"/>
      <c r="D28" s="365"/>
      <c r="E28" s="365"/>
      <c r="F28" s="365"/>
      <c r="G28" s="365"/>
      <c r="H28" s="365"/>
    </row>
    <row r="29" spans="1:8" s="340" customFormat="1" ht="20.100000000000001" customHeight="1" x14ac:dyDescent="0.3">
      <c r="A29" s="341" t="s">
        <v>403</v>
      </c>
      <c r="B29" s="333"/>
    </row>
    <row r="30" spans="1:8" s="344" customFormat="1" ht="12.75" customHeight="1" x14ac:dyDescent="0.25">
      <c r="A30" s="360"/>
      <c r="B30" s="342"/>
      <c r="C30" s="331"/>
      <c r="D30" s="340"/>
      <c r="E30" s="340"/>
      <c r="F30" s="331"/>
      <c r="G30" s="343"/>
      <c r="H30" s="343"/>
    </row>
    <row r="31" spans="1:8" s="370" customFormat="1" ht="23.25" customHeight="1" x14ac:dyDescent="0.3">
      <c r="A31" s="372"/>
      <c r="B31" s="373" t="s">
        <v>141</v>
      </c>
      <c r="C31" s="373" t="s">
        <v>404</v>
      </c>
      <c r="D31" s="373" t="s">
        <v>405</v>
      </c>
      <c r="E31" s="373" t="s">
        <v>406</v>
      </c>
      <c r="F31" s="373" t="s">
        <v>404</v>
      </c>
      <c r="G31" s="373" t="s">
        <v>405</v>
      </c>
    </row>
    <row r="32" spans="1:8" s="340" customFormat="1" ht="21.75" customHeight="1" x14ac:dyDescent="0.25">
      <c r="A32" s="360" t="s">
        <v>411</v>
      </c>
      <c r="B32" s="397">
        <f t="shared" ref="B32:B37" si="3">SUM(C32:D32)</f>
        <v>0</v>
      </c>
      <c r="C32" s="345"/>
      <c r="D32" s="345"/>
      <c r="E32" s="379">
        <f>IFERROR(F32+G32,0)</f>
        <v>0</v>
      </c>
      <c r="F32" s="412">
        <f t="shared" ref="F32:F37" si="4">IFERROR(C32/B32,0)</f>
        <v>0</v>
      </c>
      <c r="G32" s="412">
        <f t="shared" ref="G32:G37" si="5">IFERROR(D32/B32,0)</f>
        <v>0</v>
      </c>
    </row>
    <row r="33" spans="1:8" s="340" customFormat="1" ht="21.75" customHeight="1" x14ac:dyDescent="0.25">
      <c r="A33" s="358" t="s">
        <v>412</v>
      </c>
      <c r="B33" s="347">
        <f t="shared" si="3"/>
        <v>0</v>
      </c>
      <c r="C33" s="346"/>
      <c r="D33" s="346"/>
      <c r="E33" s="379">
        <f>IFERROR(B33/B32,0)</f>
        <v>0</v>
      </c>
      <c r="F33" s="412">
        <f t="shared" si="4"/>
        <v>0</v>
      </c>
      <c r="G33" s="412">
        <f t="shared" si="5"/>
        <v>0</v>
      </c>
    </row>
    <row r="34" spans="1:8" s="340" customFormat="1" ht="21.75" customHeight="1" x14ac:dyDescent="0.25">
      <c r="A34" s="358" t="s">
        <v>413</v>
      </c>
      <c r="B34" s="347">
        <f t="shared" si="3"/>
        <v>0</v>
      </c>
      <c r="C34" s="347">
        <f>C32-C33</f>
        <v>0</v>
      </c>
      <c r="D34" s="347">
        <f>D32-D33</f>
        <v>0</v>
      </c>
      <c r="E34" s="379">
        <f>IFERROR(B34/B32,0)</f>
        <v>0</v>
      </c>
      <c r="F34" s="412">
        <f t="shared" si="4"/>
        <v>0</v>
      </c>
      <c r="G34" s="412">
        <f t="shared" si="5"/>
        <v>0</v>
      </c>
    </row>
    <row r="35" spans="1:8" s="340" customFormat="1" ht="21.75" customHeight="1" x14ac:dyDescent="0.25">
      <c r="A35" s="361" t="s">
        <v>410</v>
      </c>
      <c r="B35" s="347">
        <f t="shared" si="3"/>
        <v>0</v>
      </c>
      <c r="C35" s="345"/>
      <c r="D35" s="345"/>
      <c r="E35" s="379">
        <f>IFERROR(B35/B32,0)</f>
        <v>0</v>
      </c>
      <c r="F35" s="412">
        <f t="shared" si="4"/>
        <v>0</v>
      </c>
      <c r="G35" s="412">
        <f t="shared" si="5"/>
        <v>0</v>
      </c>
    </row>
    <row r="36" spans="1:8" s="340" customFormat="1" ht="21.75" customHeight="1" x14ac:dyDescent="0.25">
      <c r="A36" s="358" t="s">
        <v>412</v>
      </c>
      <c r="B36" s="347">
        <f t="shared" si="3"/>
        <v>0</v>
      </c>
      <c r="C36" s="346"/>
      <c r="D36" s="346"/>
      <c r="E36" s="379">
        <f>IFERROR(B36/B32,0)</f>
        <v>0</v>
      </c>
      <c r="F36" s="412">
        <f t="shared" si="4"/>
        <v>0</v>
      </c>
      <c r="G36" s="412">
        <f t="shared" si="5"/>
        <v>0</v>
      </c>
    </row>
    <row r="37" spans="1:8" s="340" customFormat="1" ht="21.75" customHeight="1" x14ac:dyDescent="0.25">
      <c r="A37" s="362" t="s">
        <v>414</v>
      </c>
      <c r="B37" s="347">
        <f t="shared" si="3"/>
        <v>0</v>
      </c>
      <c r="C37" s="347">
        <f>C35-C36</f>
        <v>0</v>
      </c>
      <c r="D37" s="347">
        <f>D35-D36</f>
        <v>0</v>
      </c>
      <c r="E37" s="379">
        <f>IFERROR(B37/B32,0)</f>
        <v>0</v>
      </c>
      <c r="F37" s="412">
        <f t="shared" si="4"/>
        <v>0</v>
      </c>
      <c r="G37" s="412">
        <f t="shared" si="5"/>
        <v>0</v>
      </c>
    </row>
    <row r="38" spans="1:8" s="340" customFormat="1" ht="21.75" customHeight="1" x14ac:dyDescent="0.25">
      <c r="A38" s="362"/>
      <c r="B38" s="348"/>
      <c r="C38" s="350"/>
      <c r="D38" s="351"/>
      <c r="E38" s="351"/>
      <c r="F38" s="352"/>
      <c r="G38" s="353"/>
      <c r="H38" s="353"/>
    </row>
  </sheetData>
  <sheetProtection algorithmName="SHA-512" hashValue="HjTSsK+27BbXyYWbg8Y591CeqrjagkaXi6Iv5HsG18XcSGIHX+BeWWaUdj6XMOEmqSFmG8rlkW2gk1Vcbv1/wg==" saltValue="0LD91DebHi6gIqSO5GcDmw==" spinCount="100000" sheet="1" objects="1" scenarios="1"/>
  <mergeCells count="4">
    <mergeCell ref="A11:C11"/>
    <mergeCell ref="A12:B12"/>
    <mergeCell ref="A13:B13"/>
    <mergeCell ref="B7:D7"/>
  </mergeCells>
  <dataValidations count="1">
    <dataValidation type="list" allowBlank="1" showInputMessage="1" showErrorMessage="1" sqref="C13">
      <formula1>"?,U,Z"</formula1>
    </dataValidation>
  </dataValidations>
  <pageMargins left="0.70866141732283472" right="0.70866141732283472" top="0.65" bottom="0.33" header="0.19" footer="0.17"/>
  <pageSetup paperSize="9" scale="68" orientation="landscape" r:id="rId1"/>
  <headerFooter>
    <oddHeader>&amp;L&amp;G&amp;R&amp;G</oddHeader>
    <oddFooter>&amp;L&amp;F
&amp;A&amp;CFinanzantrag_FB_SEK_V2_5_210415&amp;RSeite &amp;P von 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L48"/>
  <sheetViews>
    <sheetView showGridLines="0" zoomScaleNormal="100" workbookViewId="0">
      <selection activeCell="B19" sqref="B19"/>
    </sheetView>
  </sheetViews>
  <sheetFormatPr baseColWidth="10" defaultColWidth="11.44140625" defaultRowHeight="14.4" x14ac:dyDescent="0.3"/>
  <cols>
    <col min="1" max="1" width="41.44140625" style="356" customWidth="1"/>
    <col min="2" max="3" width="20.6640625" style="219" customWidth="1"/>
    <col min="4" max="4" width="20.6640625" style="326" customWidth="1"/>
    <col min="5" max="5" width="20.6640625" style="219" customWidth="1"/>
    <col min="6" max="6" width="7.88671875" style="322" customWidth="1"/>
    <col min="7" max="7" width="18.5546875" style="219" customWidth="1"/>
    <col min="8" max="8" width="8.88671875" style="322" customWidth="1"/>
    <col min="9" max="16384" width="11.44140625" style="219"/>
  </cols>
  <sheetData>
    <row r="1" spans="1:12" ht="17.399999999999999" x14ac:dyDescent="0.3">
      <c r="A1" s="308" t="s">
        <v>445</v>
      </c>
      <c r="C1" s="325"/>
      <c r="D1" s="401"/>
      <c r="E1" s="402"/>
    </row>
    <row r="2" spans="1:12" s="3" customFormat="1" ht="17.100000000000001" customHeight="1" x14ac:dyDescent="0.25">
      <c r="A2" s="181"/>
      <c r="D2" s="304"/>
      <c r="E2" s="304"/>
      <c r="F2" s="323"/>
      <c r="G2" s="304"/>
      <c r="H2" s="324"/>
      <c r="I2" s="89"/>
      <c r="J2" s="89"/>
      <c r="K2" s="89"/>
      <c r="L2" s="89"/>
    </row>
    <row r="3" spans="1:12" s="3" customFormat="1" ht="20.100000000000001" customHeight="1" x14ac:dyDescent="0.3">
      <c r="A3" s="405" t="s">
        <v>67</v>
      </c>
      <c r="B3" s="328">
        <f>'Plandaten-Teilnehmende'!B3</f>
        <v>0</v>
      </c>
      <c r="C3" s="406"/>
      <c r="D3" s="328"/>
      <c r="E3" s="304"/>
      <c r="F3" s="323"/>
      <c r="G3" s="304"/>
      <c r="H3" s="324"/>
      <c r="I3" s="89"/>
      <c r="J3" s="89"/>
      <c r="K3" s="89"/>
      <c r="L3" s="303"/>
    </row>
    <row r="4" spans="1:12" s="413" customFormat="1" ht="20.100000000000001" customHeight="1" x14ac:dyDescent="0.3">
      <c r="A4" s="405" t="s">
        <v>68</v>
      </c>
      <c r="B4" s="407">
        <f>'Plandaten-Teilnehmende'!B4</f>
        <v>0</v>
      </c>
      <c r="C4" s="408"/>
      <c r="D4" s="408"/>
      <c r="E4" s="90"/>
      <c r="F4" s="323"/>
      <c r="G4" s="307"/>
      <c r="H4" s="324"/>
      <c r="I4" s="90"/>
      <c r="J4" s="90"/>
      <c r="K4" s="90"/>
      <c r="L4" s="303"/>
    </row>
    <row r="5" spans="1:12" s="3" customFormat="1" ht="20.100000000000001" customHeight="1" x14ac:dyDescent="0.25">
      <c r="A5" s="409" t="s">
        <v>70</v>
      </c>
      <c r="B5" s="329" t="str">
        <f>'Plandaten-Teilnehmende'!B5</f>
        <v>00.01.1900  bis  00.01.1900</v>
      </c>
      <c r="C5" s="329"/>
      <c r="D5" s="306"/>
      <c r="E5" s="91"/>
      <c r="F5" s="323"/>
      <c r="G5" s="306"/>
      <c r="H5" s="324"/>
      <c r="I5" s="91"/>
      <c r="J5" s="91"/>
      <c r="K5" s="91"/>
      <c r="L5" s="303"/>
    </row>
    <row r="6" spans="1:12" s="3" customFormat="1" ht="20.100000000000001" customHeight="1" x14ac:dyDescent="0.3">
      <c r="A6" s="405" t="s">
        <v>85</v>
      </c>
      <c r="B6" s="407" t="str">
        <f>'Plandaten-Teilnehmende'!B6</f>
        <v>Fehlbedarf</v>
      </c>
      <c r="C6" s="410"/>
      <c r="D6" s="304"/>
      <c r="E6" s="304"/>
      <c r="F6" s="323"/>
      <c r="G6" s="304"/>
      <c r="H6" s="324"/>
      <c r="I6" s="89"/>
      <c r="J6" s="89"/>
      <c r="K6" s="89"/>
      <c r="L6" s="303"/>
    </row>
    <row r="7" spans="1:12" ht="20.100000000000001" customHeight="1" x14ac:dyDescent="0.3">
      <c r="A7" s="405" t="s">
        <v>128</v>
      </c>
      <c r="B7" s="484" t="str">
        <f>'Plandaten-Teilnehmende'!B7:D7</f>
        <v>bitte auswählen</v>
      </c>
      <c r="C7" s="484"/>
      <c r="D7" s="484"/>
      <c r="E7" s="402"/>
    </row>
    <row r="8" spans="1:12" ht="15.6" x14ac:dyDescent="0.3">
      <c r="A8" s="239"/>
      <c r="C8" s="325"/>
      <c r="E8" s="325"/>
    </row>
    <row r="9" spans="1:12" s="387" customFormat="1" ht="20.100000000000001" customHeight="1" x14ac:dyDescent="0.3">
      <c r="A9" s="385" t="s">
        <v>446</v>
      </c>
      <c r="B9" s="384"/>
      <c r="C9" s="384"/>
      <c r="D9" s="386"/>
      <c r="E9" s="386"/>
      <c r="F9" s="386"/>
    </row>
    <row r="10" spans="1:12" s="340" customFormat="1" ht="20.100000000000001" customHeight="1" x14ac:dyDescent="0.25">
      <c r="A10" s="487" t="s">
        <v>435</v>
      </c>
      <c r="B10" s="487"/>
      <c r="C10" s="487"/>
      <c r="D10" s="487"/>
      <c r="E10" s="394"/>
      <c r="F10" s="331"/>
    </row>
    <row r="11" spans="1:12" s="417" customFormat="1" ht="20.25" customHeight="1" x14ac:dyDescent="0.25">
      <c r="A11" s="414" t="s">
        <v>447</v>
      </c>
      <c r="B11" s="415"/>
      <c r="C11" s="415"/>
      <c r="D11" s="415"/>
      <c r="E11" s="415"/>
      <c r="F11" s="416"/>
    </row>
    <row r="12" spans="1:12" s="417" customFormat="1" ht="20.25" customHeight="1" x14ac:dyDescent="0.25">
      <c r="A12" s="418" t="s">
        <v>448</v>
      </c>
      <c r="B12" s="486" t="s">
        <v>449</v>
      </c>
      <c r="C12" s="486"/>
      <c r="D12" s="486"/>
      <c r="E12" s="486"/>
      <c r="F12" s="416"/>
    </row>
    <row r="13" spans="1:12" s="417" customFormat="1" ht="42.75" customHeight="1" x14ac:dyDescent="0.25">
      <c r="A13" s="418" t="s">
        <v>450</v>
      </c>
      <c r="B13" s="486" t="s">
        <v>451</v>
      </c>
      <c r="C13" s="486"/>
      <c r="D13" s="486"/>
      <c r="E13" s="486"/>
      <c r="F13" s="416"/>
    </row>
    <row r="14" spans="1:12" s="420" customFormat="1" ht="26.25" customHeight="1" x14ac:dyDescent="0.3">
      <c r="A14" s="414" t="s">
        <v>452</v>
      </c>
      <c r="B14" s="488" t="s">
        <v>453</v>
      </c>
      <c r="C14" s="488"/>
      <c r="D14" s="488"/>
      <c r="E14" s="488"/>
      <c r="F14" s="419"/>
    </row>
    <row r="15" spans="1:12" s="422" customFormat="1" ht="35.25" customHeight="1" x14ac:dyDescent="0.3">
      <c r="A15" s="418" t="s">
        <v>454</v>
      </c>
      <c r="B15" s="486" t="s">
        <v>455</v>
      </c>
      <c r="C15" s="486"/>
      <c r="D15" s="486"/>
      <c r="E15" s="486"/>
      <c r="F15" s="421"/>
    </row>
    <row r="16" spans="1:12" s="422" customFormat="1" ht="43.5" customHeight="1" x14ac:dyDescent="0.3">
      <c r="A16" s="418" t="s">
        <v>456</v>
      </c>
      <c r="B16" s="486" t="s">
        <v>457</v>
      </c>
      <c r="C16" s="486"/>
      <c r="D16" s="486"/>
      <c r="E16" s="486"/>
      <c r="F16" s="421"/>
    </row>
    <row r="17" spans="1:6" s="425" customFormat="1" ht="23.25" customHeight="1" x14ac:dyDescent="0.3">
      <c r="A17" s="423"/>
      <c r="B17" s="424"/>
      <c r="C17" s="424"/>
      <c r="D17" s="424"/>
      <c r="E17" s="424"/>
      <c r="F17" s="338"/>
    </row>
    <row r="18" spans="1:6" s="425" customFormat="1" ht="24.9" customHeight="1" x14ac:dyDescent="0.3">
      <c r="A18" s="426"/>
      <c r="B18" s="427" t="s">
        <v>458</v>
      </c>
      <c r="C18" s="427" t="s">
        <v>459</v>
      </c>
      <c r="D18" s="427" t="s">
        <v>3</v>
      </c>
      <c r="E18" s="424"/>
      <c r="F18" s="338"/>
    </row>
    <row r="19" spans="1:6" s="425" customFormat="1" ht="24.9" customHeight="1" x14ac:dyDescent="0.3">
      <c r="A19" s="374" t="s">
        <v>460</v>
      </c>
      <c r="B19" s="335"/>
      <c r="C19" s="335"/>
      <c r="D19" s="427">
        <f>B19+C19</f>
        <v>0</v>
      </c>
      <c r="E19" s="424"/>
      <c r="F19" s="338"/>
    </row>
    <row r="20" spans="1:6" s="425" customFormat="1" ht="24.9" customHeight="1" x14ac:dyDescent="0.3">
      <c r="A20" s="423" t="s">
        <v>462</v>
      </c>
      <c r="B20" s="428"/>
      <c r="C20" s="335"/>
      <c r="D20" s="428"/>
      <c r="E20" s="424"/>
      <c r="F20" s="338"/>
    </row>
    <row r="21" spans="1:6" s="425" customFormat="1" ht="24.9" customHeight="1" x14ac:dyDescent="0.3">
      <c r="A21" s="374" t="s">
        <v>461</v>
      </c>
      <c r="B21" s="427">
        <f>B19</f>
        <v>0</v>
      </c>
      <c r="C21" s="427">
        <f>ROUND(IFERROR(C19/C20,0),0)</f>
        <v>0</v>
      </c>
      <c r="D21" s="427">
        <f>B21+C21</f>
        <v>0</v>
      </c>
      <c r="E21" s="424"/>
      <c r="F21" s="338"/>
    </row>
    <row r="22" spans="1:6" s="370" customFormat="1" ht="13.8" customHeight="1" x14ac:dyDescent="0.3">
      <c r="A22" s="374"/>
      <c r="B22" s="369"/>
      <c r="C22" s="439"/>
      <c r="D22" s="439"/>
      <c r="E22" s="439"/>
      <c r="F22" s="429"/>
    </row>
    <row r="23" spans="1:6" s="370" customFormat="1" ht="28.2" customHeight="1" x14ac:dyDescent="0.3">
      <c r="A23" s="431" t="s">
        <v>469</v>
      </c>
      <c r="C23" s="436"/>
      <c r="D23" s="351"/>
      <c r="E23" s="351"/>
    </row>
    <row r="24" spans="1:6" s="370" customFormat="1" ht="30" customHeight="1" x14ac:dyDescent="0.3">
      <c r="A24" s="432" t="s">
        <v>495</v>
      </c>
      <c r="B24" s="373" t="s">
        <v>471</v>
      </c>
      <c r="C24" s="373" t="s">
        <v>406</v>
      </c>
      <c r="D24" s="485" t="s">
        <v>400</v>
      </c>
      <c r="E24" s="485"/>
    </row>
    <row r="25" spans="1:6" s="371" customFormat="1" ht="24.9" customHeight="1" x14ac:dyDescent="0.3">
      <c r="A25" s="376" t="s">
        <v>472</v>
      </c>
      <c r="B25" s="397">
        <f t="shared" ref="B25:B30" si="0">IFERROR(C43+D43,0)</f>
        <v>0</v>
      </c>
      <c r="C25" s="378">
        <f>IFERROR(B25/B25,0)</f>
        <v>0</v>
      </c>
      <c r="D25" s="433" t="s">
        <v>473</v>
      </c>
      <c r="E25" s="373" t="s">
        <v>474</v>
      </c>
    </row>
    <row r="26" spans="1:6" s="370" customFormat="1" ht="19.95" customHeight="1" x14ac:dyDescent="0.3">
      <c r="A26" s="377" t="s">
        <v>417</v>
      </c>
      <c r="B26" s="397">
        <f t="shared" si="0"/>
        <v>0</v>
      </c>
      <c r="C26" s="378">
        <f>IFERROR(B26/$B$25,0)</f>
        <v>0</v>
      </c>
      <c r="D26" s="380"/>
      <c r="E26" s="437"/>
    </row>
    <row r="27" spans="1:6" s="370" customFormat="1" ht="19.95" customHeight="1" x14ac:dyDescent="0.3">
      <c r="A27" s="377" t="s">
        <v>418</v>
      </c>
      <c r="B27" s="397">
        <f t="shared" si="0"/>
        <v>0</v>
      </c>
      <c r="C27" s="378">
        <f>IFERROR(B27/$B$25,0)</f>
        <v>0</v>
      </c>
      <c r="D27" s="381">
        <f>IF(D26=0,0,1-D26)</f>
        <v>0</v>
      </c>
      <c r="E27" s="379">
        <f>IF(E26=0,0,1-E26)</f>
        <v>0</v>
      </c>
    </row>
    <row r="28" spans="1:6" s="370" customFormat="1" ht="19.95" customHeight="1" x14ac:dyDescent="0.3">
      <c r="A28" s="374" t="s">
        <v>419</v>
      </c>
      <c r="B28" s="397">
        <f t="shared" si="0"/>
        <v>0</v>
      </c>
      <c r="C28" s="378">
        <f>IFERROR(B28/$B$25,0)</f>
        <v>0</v>
      </c>
      <c r="D28" s="382"/>
      <c r="E28" s="438"/>
    </row>
    <row r="29" spans="1:6" s="370" customFormat="1" ht="19.95" customHeight="1" x14ac:dyDescent="0.3">
      <c r="A29" s="377" t="s">
        <v>420</v>
      </c>
      <c r="B29" s="397">
        <f t="shared" si="0"/>
        <v>0</v>
      </c>
      <c r="C29" s="378">
        <f>IFERROR(B29/$B$25,0)</f>
        <v>0</v>
      </c>
      <c r="D29" s="380"/>
      <c r="E29" s="437"/>
    </row>
    <row r="30" spans="1:6" s="370" customFormat="1" ht="19.95" customHeight="1" x14ac:dyDescent="0.3">
      <c r="A30" s="375" t="s">
        <v>421</v>
      </c>
      <c r="B30" s="397">
        <f t="shared" si="0"/>
        <v>0</v>
      </c>
      <c r="C30" s="378">
        <f>IFERROR(B30/$B$25,0)</f>
        <v>0</v>
      </c>
      <c r="D30" s="378">
        <f>IF(D29=0,0,1-D29)</f>
        <v>0</v>
      </c>
      <c r="E30" s="378">
        <f>IF(E29=0,0,1-E29)</f>
        <v>0</v>
      </c>
    </row>
    <row r="31" spans="1:6" s="370" customFormat="1" ht="12.6" customHeight="1" x14ac:dyDescent="0.3">
      <c r="A31" s="375"/>
      <c r="B31" s="398"/>
      <c r="C31" s="395"/>
      <c r="D31" s="395"/>
      <c r="E31" s="395"/>
    </row>
    <row r="32" spans="1:6" s="49" customFormat="1" ht="26.25" customHeight="1" x14ac:dyDescent="0.25">
      <c r="A32" s="431" t="s">
        <v>469</v>
      </c>
      <c r="B32" s="370"/>
      <c r="C32" s="436"/>
      <c r="D32" s="351"/>
      <c r="E32" s="351"/>
      <c r="F32" s="355"/>
    </row>
    <row r="33" spans="1:6" s="49" customFormat="1" ht="25.05" customHeight="1" x14ac:dyDescent="0.25">
      <c r="A33" s="432" t="s">
        <v>470</v>
      </c>
      <c r="B33" s="373" t="s">
        <v>471</v>
      </c>
      <c r="C33" s="373" t="s">
        <v>406</v>
      </c>
      <c r="D33" s="485" t="s">
        <v>400</v>
      </c>
      <c r="E33" s="485"/>
      <c r="F33" s="355"/>
    </row>
    <row r="34" spans="1:6" ht="25.05" customHeight="1" x14ac:dyDescent="0.3">
      <c r="A34" s="376" t="s">
        <v>472</v>
      </c>
      <c r="B34" s="397">
        <f t="shared" ref="B34:B39" si="1">B25</f>
        <v>0</v>
      </c>
      <c r="C34" s="378">
        <f>IFERROR(B34/B34,0)</f>
        <v>0</v>
      </c>
      <c r="D34" s="433" t="s">
        <v>494</v>
      </c>
      <c r="E34" s="373" t="s">
        <v>493</v>
      </c>
    </row>
    <row r="35" spans="1:6" ht="19.95" customHeight="1" x14ac:dyDescent="0.3">
      <c r="A35" s="377" t="s">
        <v>408</v>
      </c>
      <c r="B35" s="397">
        <f t="shared" si="1"/>
        <v>0</v>
      </c>
      <c r="C35" s="378">
        <f>IFERROR(B35/$B$25,0)</f>
        <v>0</v>
      </c>
      <c r="D35" s="435">
        <f>B21*D26</f>
        <v>0</v>
      </c>
      <c r="E35" s="434">
        <f>C21*E26</f>
        <v>0</v>
      </c>
    </row>
    <row r="36" spans="1:6" ht="19.95" customHeight="1" x14ac:dyDescent="0.3">
      <c r="A36" s="377" t="s">
        <v>409</v>
      </c>
      <c r="B36" s="397">
        <f t="shared" si="1"/>
        <v>0</v>
      </c>
      <c r="C36" s="378">
        <f>IFERROR(B36/$B$25,0)</f>
        <v>0</v>
      </c>
      <c r="D36" s="396">
        <f>IF(D35=0,0,B21-D35)</f>
        <v>0</v>
      </c>
      <c r="E36" s="397">
        <f>IF(E35=0,0,C21-E35)</f>
        <v>0</v>
      </c>
    </row>
    <row r="37" spans="1:6" ht="19.95" customHeight="1" x14ac:dyDescent="0.3">
      <c r="A37" s="374" t="s">
        <v>410</v>
      </c>
      <c r="B37" s="397">
        <f t="shared" si="1"/>
        <v>0</v>
      </c>
      <c r="C37" s="378">
        <f>IFERROR(B37/$B$25,0)</f>
        <v>0</v>
      </c>
      <c r="D37" s="396">
        <f>D28*B21</f>
        <v>0</v>
      </c>
      <c r="E37" s="397">
        <f>E28*C21</f>
        <v>0</v>
      </c>
    </row>
    <row r="38" spans="1:6" ht="19.95" customHeight="1" x14ac:dyDescent="0.3">
      <c r="A38" s="377" t="s">
        <v>492</v>
      </c>
      <c r="B38" s="397">
        <f t="shared" si="1"/>
        <v>0</v>
      </c>
      <c r="C38" s="378">
        <f>IFERROR(B38/$B$25,0)</f>
        <v>0</v>
      </c>
      <c r="D38" s="435">
        <f>D29*D37</f>
        <v>0</v>
      </c>
      <c r="E38" s="434">
        <f>E37*E29</f>
        <v>0</v>
      </c>
    </row>
    <row r="39" spans="1:6" ht="19.95" customHeight="1" x14ac:dyDescent="0.3">
      <c r="A39" s="375" t="s">
        <v>491</v>
      </c>
      <c r="B39" s="397">
        <f t="shared" si="1"/>
        <v>0</v>
      </c>
      <c r="C39" s="378">
        <f>IFERROR(B39/$B$25,0)</f>
        <v>0</v>
      </c>
      <c r="D39" s="435">
        <f>D37-D38</f>
        <v>0</v>
      </c>
      <c r="E39" s="434">
        <f>E37-E38</f>
        <v>0</v>
      </c>
    </row>
    <row r="41" spans="1:6" ht="17.399999999999999" x14ac:dyDescent="0.3">
      <c r="A41" s="430" t="s">
        <v>463</v>
      </c>
      <c r="B41" s="340"/>
      <c r="C41" s="354"/>
      <c r="D41" s="354"/>
      <c r="E41" s="354"/>
    </row>
    <row r="42" spans="1:6" ht="39.6" x14ac:dyDescent="0.3">
      <c r="A42" s="376" t="s">
        <v>464</v>
      </c>
      <c r="B42" s="373" t="s">
        <v>463</v>
      </c>
      <c r="C42" s="433" t="s">
        <v>440</v>
      </c>
      <c r="D42" s="433" t="s">
        <v>465</v>
      </c>
      <c r="E42" s="373" t="s">
        <v>466</v>
      </c>
    </row>
    <row r="43" spans="1:6" ht="19.95" customHeight="1" x14ac:dyDescent="0.3">
      <c r="A43" s="376" t="s">
        <v>467</v>
      </c>
      <c r="B43" s="397">
        <f t="shared" ref="B43:B48" si="2">D43+E43</f>
        <v>0</v>
      </c>
      <c r="C43" s="396">
        <f t="shared" ref="C43:C48" si="3">IFERROR(E43/$C$20,0)</f>
        <v>0</v>
      </c>
      <c r="D43" s="396">
        <f>B19</f>
        <v>0</v>
      </c>
      <c r="E43" s="397">
        <f>C19</f>
        <v>0</v>
      </c>
    </row>
    <row r="44" spans="1:6" ht="19.95" customHeight="1" x14ac:dyDescent="0.3">
      <c r="A44" s="377" t="s">
        <v>415</v>
      </c>
      <c r="B44" s="397">
        <f t="shared" si="2"/>
        <v>0</v>
      </c>
      <c r="C44" s="396">
        <f t="shared" si="3"/>
        <v>0</v>
      </c>
      <c r="D44" s="396">
        <f>D43*D26</f>
        <v>0</v>
      </c>
      <c r="E44" s="397">
        <f>E43*E26</f>
        <v>0</v>
      </c>
    </row>
    <row r="45" spans="1:6" ht="19.95" customHeight="1" x14ac:dyDescent="0.3">
      <c r="A45" s="377" t="s">
        <v>416</v>
      </c>
      <c r="B45" s="397">
        <f t="shared" si="2"/>
        <v>0</v>
      </c>
      <c r="C45" s="396">
        <f t="shared" si="3"/>
        <v>0</v>
      </c>
      <c r="D45" s="396">
        <f>D27*D43</f>
        <v>0</v>
      </c>
      <c r="E45" s="397">
        <f>E43*E27</f>
        <v>0</v>
      </c>
    </row>
    <row r="46" spans="1:6" ht="31.2" customHeight="1" x14ac:dyDescent="0.3">
      <c r="A46" s="374" t="s">
        <v>468</v>
      </c>
      <c r="B46" s="397">
        <f t="shared" si="2"/>
        <v>0</v>
      </c>
      <c r="C46" s="396">
        <f t="shared" si="3"/>
        <v>0</v>
      </c>
      <c r="D46" s="396">
        <f>D43*D28</f>
        <v>0</v>
      </c>
      <c r="E46" s="397">
        <f>E43*E28</f>
        <v>0</v>
      </c>
    </row>
    <row r="47" spans="1:6" ht="19.95" customHeight="1" x14ac:dyDescent="0.3">
      <c r="A47" s="377" t="s">
        <v>415</v>
      </c>
      <c r="B47" s="397">
        <f t="shared" si="2"/>
        <v>0</v>
      </c>
      <c r="C47" s="396">
        <f t="shared" si="3"/>
        <v>0</v>
      </c>
      <c r="D47" s="396">
        <f>D46*D29</f>
        <v>0</v>
      </c>
      <c r="E47" s="397">
        <f>E46*E29</f>
        <v>0</v>
      </c>
    </row>
    <row r="48" spans="1:6" ht="19.95" customHeight="1" x14ac:dyDescent="0.3">
      <c r="A48" s="377" t="s">
        <v>416</v>
      </c>
      <c r="B48" s="397">
        <f t="shared" si="2"/>
        <v>0</v>
      </c>
      <c r="C48" s="396">
        <f t="shared" si="3"/>
        <v>0</v>
      </c>
      <c r="D48" s="396">
        <f>D46*D30</f>
        <v>0</v>
      </c>
      <c r="E48" s="397">
        <f>E46*E30</f>
        <v>0</v>
      </c>
    </row>
  </sheetData>
  <sheetProtection algorithmName="SHA-512" hashValue="OFhrf9cIyr12ifdKMpi83+yIq66dO5TEsljuJ7s4rgo/6vt9D6nGxgpS6a2D0HwIQqZPUAxm6nw1+COAyYWbZg==" saltValue="Y8eiMnLYNxA+0IlWyJF/TA==" spinCount="100000" sheet="1" objects="1" scenarios="1"/>
  <mergeCells count="9">
    <mergeCell ref="D33:E33"/>
    <mergeCell ref="B16:E16"/>
    <mergeCell ref="D24:E24"/>
    <mergeCell ref="B7:D7"/>
    <mergeCell ref="A10:D10"/>
    <mergeCell ref="B12:E12"/>
    <mergeCell ref="B13:E13"/>
    <mergeCell ref="B14:E14"/>
    <mergeCell ref="B15:E15"/>
  </mergeCells>
  <pageMargins left="0.70866141732283472" right="0.70866141732283472" top="0.82677165354330717" bottom="0.43" header="0.19685039370078741" footer="0.15748031496062992"/>
  <pageSetup paperSize="9" scale="67" orientation="portrait" r:id="rId1"/>
  <headerFooter>
    <oddHeader>&amp;L&amp;G&amp;R&amp;G</oddHeader>
    <oddFooter>&amp;L&amp;F
&amp;A&amp;CFinanzantrag_FB_SEK_V2_5_210415&amp;RSeite &amp;P von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10"/>
  <sheetViews>
    <sheetView showGridLines="0" zoomScaleNormal="100" workbookViewId="0">
      <selection activeCell="C11" sqref="C11"/>
    </sheetView>
  </sheetViews>
  <sheetFormatPr baseColWidth="10" defaultColWidth="11.44140625" defaultRowHeight="13.8" x14ac:dyDescent="0.25"/>
  <cols>
    <col min="1" max="1" width="7" style="15" customWidth="1"/>
    <col min="2" max="2" width="15.88671875" style="185" bestFit="1" customWidth="1"/>
    <col min="3" max="3" width="52.88671875" style="14" customWidth="1"/>
    <col min="4" max="4" width="55.33203125" style="31" customWidth="1"/>
    <col min="5" max="5" width="87.5546875" style="13" customWidth="1"/>
    <col min="6" max="6" width="14.5546875" style="13" bestFit="1" customWidth="1"/>
    <col min="7" max="7" width="17.44140625" style="16" bestFit="1" customWidth="1"/>
    <col min="8" max="8" width="17.109375" style="20" customWidth="1"/>
    <col min="9" max="16384" width="11.44140625" style="12"/>
  </cols>
  <sheetData>
    <row r="1" spans="1:8" s="144" customFormat="1" ht="24.75" customHeight="1" x14ac:dyDescent="0.3">
      <c r="A1" s="145" t="s">
        <v>279</v>
      </c>
      <c r="B1" s="141"/>
      <c r="C1" s="142"/>
      <c r="D1" s="143"/>
    </row>
    <row r="2" spans="1:8" s="3" customFormat="1" ht="15" x14ac:dyDescent="0.25">
      <c r="A2" s="5"/>
      <c r="B2" s="181"/>
      <c r="C2" s="4" t="s">
        <v>67</v>
      </c>
      <c r="D2" s="137">
        <f>Deckblatt!$C$19</f>
        <v>0</v>
      </c>
      <c r="E2" s="89"/>
      <c r="F2" s="89"/>
      <c r="G2" s="27"/>
      <c r="H2" s="18"/>
    </row>
    <row r="3" spans="1:8" s="3" customFormat="1" ht="15" x14ac:dyDescent="0.25">
      <c r="A3" s="5"/>
      <c r="B3" s="181"/>
      <c r="C3" s="4" t="s">
        <v>68</v>
      </c>
      <c r="D3" s="138">
        <f>Deckblatt!C29</f>
        <v>0</v>
      </c>
      <c r="E3" s="89"/>
      <c r="F3" s="89"/>
      <c r="G3" s="27"/>
      <c r="H3" s="18"/>
    </row>
    <row r="4" spans="1:8" s="3" customFormat="1" ht="15" x14ac:dyDescent="0.25">
      <c r="A4" s="5"/>
      <c r="B4" s="181"/>
      <c r="C4" s="4"/>
      <c r="D4" s="139"/>
      <c r="E4" s="90"/>
      <c r="F4" s="90"/>
      <c r="G4" s="27"/>
      <c r="H4" s="18"/>
    </row>
    <row r="5" spans="1:8" s="3" customFormat="1" ht="15" x14ac:dyDescent="0.25">
      <c r="A5" s="5"/>
      <c r="B5" s="181"/>
      <c r="C5" s="4" t="s">
        <v>70</v>
      </c>
      <c r="D5" s="140" t="str">
        <f>CONCATENATE(TEXT(von,"tt.MM.jjjj"),"  bis  ",TEXT(bis,"tt.MM.jjjj"))</f>
        <v>00.01.1900  bis  00.01.1900</v>
      </c>
      <c r="E5" s="91"/>
      <c r="F5" s="91"/>
      <c r="G5" s="27"/>
      <c r="H5" s="18"/>
    </row>
    <row r="6" spans="1:8" s="3" customFormat="1" ht="15" x14ac:dyDescent="0.25">
      <c r="A6" s="5"/>
      <c r="B6" s="181"/>
      <c r="C6" s="4"/>
      <c r="D6" s="140"/>
      <c r="E6" s="91"/>
      <c r="F6" s="91"/>
      <c r="G6" s="27"/>
      <c r="H6" s="18"/>
    </row>
    <row r="7" spans="1:8" s="3" customFormat="1" ht="15" x14ac:dyDescent="0.25">
      <c r="A7" s="5"/>
      <c r="B7" s="181"/>
      <c r="C7" s="4" t="s">
        <v>85</v>
      </c>
      <c r="D7" s="79" t="s">
        <v>88</v>
      </c>
      <c r="E7" s="92"/>
      <c r="F7" s="92"/>
      <c r="G7" s="17"/>
      <c r="H7" s="18"/>
    </row>
    <row r="8" spans="1:8" s="3" customFormat="1" ht="15" x14ac:dyDescent="0.25">
      <c r="A8" s="5"/>
      <c r="B8" s="181"/>
      <c r="C8" s="4" t="s">
        <v>128</v>
      </c>
      <c r="D8" s="138" t="str">
        <f>Deckblatt!C8</f>
        <v>bitte auswählen</v>
      </c>
      <c r="E8" s="89"/>
      <c r="F8" s="89"/>
      <c r="G8" s="17"/>
      <c r="H8" s="18"/>
    </row>
    <row r="9" spans="1:8" s="8" customFormat="1" ht="15" x14ac:dyDescent="0.25">
      <c r="A9" s="11"/>
      <c r="B9" s="182"/>
      <c r="C9" s="9"/>
      <c r="D9" s="28"/>
      <c r="E9" s="10"/>
      <c r="F9" s="10"/>
      <c r="G9" s="10"/>
      <c r="H9" s="19"/>
    </row>
    <row r="10" spans="1:8" s="32" customFormat="1" ht="39.6" x14ac:dyDescent="0.3">
      <c r="A10" s="33" t="s">
        <v>0</v>
      </c>
      <c r="B10" s="183" t="s">
        <v>113</v>
      </c>
      <c r="C10" s="186" t="s">
        <v>231</v>
      </c>
      <c r="D10" s="33" t="s">
        <v>191</v>
      </c>
      <c r="E10" s="33" t="s">
        <v>114</v>
      </c>
      <c r="F10" s="33" t="s">
        <v>192</v>
      </c>
      <c r="G10" s="34" t="s">
        <v>115</v>
      </c>
    </row>
    <row r="11" spans="1:8" s="74" customFormat="1" ht="28.5" customHeight="1" x14ac:dyDescent="0.3">
      <c r="A11" s="72">
        <v>1</v>
      </c>
      <c r="B11" s="184" t="str">
        <f>IFERROR(VLOOKUP($C11,Nachschlagen!$B$2:$C$75,2, FALSE),"-")</f>
        <v>-</v>
      </c>
      <c r="C11" s="164"/>
      <c r="D11" s="165"/>
      <c r="E11" s="165"/>
      <c r="F11" s="165"/>
      <c r="G11" s="166"/>
    </row>
    <row r="12" spans="1:8" s="76" customFormat="1" ht="28.5" customHeight="1" x14ac:dyDescent="0.3">
      <c r="A12" s="75">
        <v>2</v>
      </c>
      <c r="B12" s="184" t="str">
        <f>IFERROR(VLOOKUP($C12,Nachschlagen!$B$2:$C$75,2, FALSE),"-")</f>
        <v>-</v>
      </c>
      <c r="C12" s="164"/>
      <c r="D12" s="165"/>
      <c r="E12" s="165"/>
      <c r="F12" s="165"/>
      <c r="G12" s="166"/>
    </row>
    <row r="13" spans="1:8" s="76" customFormat="1" ht="28.5" customHeight="1" x14ac:dyDescent="0.3">
      <c r="A13" s="72">
        <v>3</v>
      </c>
      <c r="B13" s="184" t="str">
        <f>IFERROR(VLOOKUP($C13,Nachschlagen!$B$2:$C$75,2, FALSE),"-")</f>
        <v>-</v>
      </c>
      <c r="C13" s="164"/>
      <c r="D13" s="165"/>
      <c r="E13" s="165"/>
      <c r="F13" s="165"/>
      <c r="G13" s="166"/>
    </row>
    <row r="14" spans="1:8" s="76" customFormat="1" ht="28.5" customHeight="1" x14ac:dyDescent="0.3">
      <c r="A14" s="75">
        <v>4</v>
      </c>
      <c r="B14" s="184" t="str">
        <f>IFERROR(VLOOKUP($C14,Nachschlagen!$B$2:$C$75,2, FALSE),"-")</f>
        <v>-</v>
      </c>
      <c r="C14" s="164"/>
      <c r="D14" s="165"/>
      <c r="E14" s="165"/>
      <c r="F14" s="165"/>
      <c r="G14" s="166"/>
    </row>
    <row r="15" spans="1:8" s="76" customFormat="1" ht="28.5" customHeight="1" x14ac:dyDescent="0.3">
      <c r="A15" s="72">
        <v>5</v>
      </c>
      <c r="B15" s="184" t="str">
        <f>IFERROR(VLOOKUP($C15,Nachschlagen!$B$2:$C$75,2, FALSE),"-")</f>
        <v>-</v>
      </c>
      <c r="C15" s="164"/>
      <c r="D15" s="165"/>
      <c r="E15" s="165"/>
      <c r="F15" s="165"/>
      <c r="G15" s="166"/>
    </row>
    <row r="16" spans="1:8" s="76" customFormat="1" ht="28.5" customHeight="1" x14ac:dyDescent="0.3">
      <c r="A16" s="75">
        <v>6</v>
      </c>
      <c r="B16" s="184" t="str">
        <f>IFERROR(VLOOKUP($C16,Nachschlagen!$B$2:$C$75,2, FALSE),"-")</f>
        <v>-</v>
      </c>
      <c r="C16" s="164"/>
      <c r="D16" s="165"/>
      <c r="E16" s="165"/>
      <c r="F16" s="165"/>
      <c r="G16" s="166"/>
    </row>
    <row r="17" spans="1:7" s="76" customFormat="1" ht="28.5" customHeight="1" x14ac:dyDescent="0.3">
      <c r="A17" s="72">
        <v>7</v>
      </c>
      <c r="B17" s="184" t="str">
        <f>IFERROR(VLOOKUP($C17,Nachschlagen!$B$2:$C$75,2, FALSE),"-")</f>
        <v>-</v>
      </c>
      <c r="C17" s="164"/>
      <c r="D17" s="165"/>
      <c r="E17" s="165"/>
      <c r="F17" s="165"/>
      <c r="G17" s="166"/>
    </row>
    <row r="18" spans="1:7" s="76" customFormat="1" ht="28.5" customHeight="1" x14ac:dyDescent="0.3">
      <c r="A18" s="75">
        <v>8</v>
      </c>
      <c r="B18" s="184" t="str">
        <f>IFERROR(VLOOKUP($C18,Nachschlagen!$B$2:$C$75,2, FALSE),"-")</f>
        <v>-</v>
      </c>
      <c r="C18" s="164"/>
      <c r="D18" s="165"/>
      <c r="E18" s="165"/>
      <c r="F18" s="165"/>
      <c r="G18" s="166"/>
    </row>
    <row r="19" spans="1:7" s="76" customFormat="1" ht="28.5" customHeight="1" x14ac:dyDescent="0.3">
      <c r="A19" s="72">
        <v>9</v>
      </c>
      <c r="B19" s="184" t="str">
        <f>IFERROR(VLOOKUP($C19,Nachschlagen!$B$2:$C$75,2, FALSE),"-")</f>
        <v>-</v>
      </c>
      <c r="C19" s="164"/>
      <c r="D19" s="165"/>
      <c r="E19" s="165"/>
      <c r="F19" s="165"/>
      <c r="G19" s="166"/>
    </row>
    <row r="20" spans="1:7" s="76" customFormat="1" ht="28.5" customHeight="1" x14ac:dyDescent="0.3">
      <c r="A20" s="75">
        <v>10</v>
      </c>
      <c r="B20" s="184" t="str">
        <f>IFERROR(VLOOKUP($C20,Nachschlagen!$B$2:$C$75,2, FALSE),"-")</f>
        <v>-</v>
      </c>
      <c r="C20" s="164"/>
      <c r="D20" s="165"/>
      <c r="E20" s="165"/>
      <c r="F20" s="165"/>
      <c r="G20" s="166"/>
    </row>
    <row r="21" spans="1:7" s="76" customFormat="1" ht="28.5" customHeight="1" x14ac:dyDescent="0.3">
      <c r="A21" s="72">
        <v>11</v>
      </c>
      <c r="B21" s="184" t="str">
        <f>IFERROR(VLOOKUP($C21,Nachschlagen!$B$2:$C$75,2, FALSE),"-")</f>
        <v>-</v>
      </c>
      <c r="C21" s="164"/>
      <c r="D21" s="165"/>
      <c r="E21" s="165"/>
      <c r="F21" s="165"/>
      <c r="G21" s="166"/>
    </row>
    <row r="22" spans="1:7" s="76" customFormat="1" ht="28.5" customHeight="1" x14ac:dyDescent="0.3">
      <c r="A22" s="75">
        <v>12</v>
      </c>
      <c r="B22" s="184" t="str">
        <f>IFERROR(VLOOKUP($C22,Nachschlagen!$B$2:$C$75,2, FALSE),"-")</f>
        <v>-</v>
      </c>
      <c r="C22" s="164"/>
      <c r="D22" s="165"/>
      <c r="E22" s="165"/>
      <c r="F22" s="165"/>
      <c r="G22" s="166"/>
    </row>
    <row r="23" spans="1:7" s="76" customFormat="1" ht="28.5" customHeight="1" x14ac:dyDescent="0.3">
      <c r="A23" s="72">
        <v>13</v>
      </c>
      <c r="B23" s="184" t="str">
        <f>IFERROR(VLOOKUP($C23,Nachschlagen!$B$2:$C$75,2, FALSE),"-")</f>
        <v>-</v>
      </c>
      <c r="C23" s="164"/>
      <c r="D23" s="165"/>
      <c r="E23" s="165"/>
      <c r="F23" s="165"/>
      <c r="G23" s="166"/>
    </row>
    <row r="24" spans="1:7" s="76" customFormat="1" ht="28.5" customHeight="1" x14ac:dyDescent="0.3">
      <c r="A24" s="75">
        <v>14</v>
      </c>
      <c r="B24" s="184" t="str">
        <f>IFERROR(VLOOKUP($C24,Nachschlagen!$B$2:$C$75,2, FALSE),"-")</f>
        <v>-</v>
      </c>
      <c r="C24" s="164"/>
      <c r="D24" s="165"/>
      <c r="E24" s="165"/>
      <c r="F24" s="165"/>
      <c r="G24" s="166"/>
    </row>
    <row r="25" spans="1:7" s="76" customFormat="1" ht="28.5" customHeight="1" x14ac:dyDescent="0.3">
      <c r="A25" s="72">
        <v>15</v>
      </c>
      <c r="B25" s="184" t="str">
        <f>IFERROR(VLOOKUP($C25,Nachschlagen!$B$2:$C$75,2, FALSE),"-")</f>
        <v>-</v>
      </c>
      <c r="C25" s="164"/>
      <c r="D25" s="165"/>
      <c r="E25" s="165"/>
      <c r="F25" s="165"/>
      <c r="G25" s="166"/>
    </row>
    <row r="26" spans="1:7" s="76" customFormat="1" ht="28.5" customHeight="1" x14ac:dyDescent="0.3">
      <c r="A26" s="75">
        <v>16</v>
      </c>
      <c r="B26" s="184" t="str">
        <f>IFERROR(VLOOKUP($C26,Nachschlagen!$B$2:$C$75,2, FALSE),"-")</f>
        <v>-</v>
      </c>
      <c r="C26" s="164"/>
      <c r="D26" s="165"/>
      <c r="E26" s="165"/>
      <c r="F26" s="165"/>
      <c r="G26" s="166"/>
    </row>
    <row r="27" spans="1:7" s="76" customFormat="1" ht="28.5" customHeight="1" x14ac:dyDescent="0.3">
      <c r="A27" s="72">
        <v>17</v>
      </c>
      <c r="B27" s="184" t="str">
        <f>IFERROR(VLOOKUP($C27,Nachschlagen!$B$2:$C$75,2, FALSE),"-")</f>
        <v>-</v>
      </c>
      <c r="C27" s="164"/>
      <c r="D27" s="165"/>
      <c r="E27" s="165"/>
      <c r="F27" s="165"/>
      <c r="G27" s="166"/>
    </row>
    <row r="28" spans="1:7" s="76" customFormat="1" ht="28.5" customHeight="1" x14ac:dyDescent="0.3">
      <c r="A28" s="75">
        <v>18</v>
      </c>
      <c r="B28" s="184" t="str">
        <f>IFERROR(VLOOKUP($C28,Nachschlagen!$B$2:$C$75,2, FALSE),"-")</f>
        <v>-</v>
      </c>
      <c r="C28" s="164"/>
      <c r="D28" s="165"/>
      <c r="E28" s="165"/>
      <c r="F28" s="165"/>
      <c r="G28" s="166"/>
    </row>
    <row r="29" spans="1:7" s="76" customFormat="1" ht="28.5" customHeight="1" x14ac:dyDescent="0.3">
      <c r="A29" s="72">
        <v>19</v>
      </c>
      <c r="B29" s="184" t="str">
        <f>IFERROR(VLOOKUP($C29,Nachschlagen!$B$2:$C$75,2, FALSE),"-")</f>
        <v>-</v>
      </c>
      <c r="C29" s="164"/>
      <c r="D29" s="165"/>
      <c r="E29" s="165"/>
      <c r="F29" s="165"/>
      <c r="G29" s="166"/>
    </row>
    <row r="30" spans="1:7" s="76" customFormat="1" ht="28.5" customHeight="1" x14ac:dyDescent="0.3">
      <c r="A30" s="75">
        <v>20</v>
      </c>
      <c r="B30" s="184" t="str">
        <f>IFERROR(VLOOKUP($C30,Nachschlagen!$B$2:$C$75,2, FALSE),"-")</f>
        <v>-</v>
      </c>
      <c r="C30" s="164"/>
      <c r="D30" s="165"/>
      <c r="E30" s="165"/>
      <c r="F30" s="165"/>
      <c r="G30" s="166"/>
    </row>
    <row r="31" spans="1:7" s="29" customFormat="1" ht="28.5" customHeight="1" x14ac:dyDescent="0.3">
      <c r="A31" s="72">
        <v>21</v>
      </c>
      <c r="B31" s="184" t="str">
        <f>IFERROR(VLOOKUP($C31,Nachschlagen!$B$2:$C$75,2, FALSE),"-")</f>
        <v>-</v>
      </c>
      <c r="C31" s="164"/>
      <c r="D31" s="165"/>
      <c r="E31" s="165"/>
      <c r="F31" s="165"/>
      <c r="G31" s="166"/>
    </row>
    <row r="32" spans="1:7" s="29" customFormat="1" ht="28.5" customHeight="1" x14ac:dyDescent="0.3">
      <c r="A32" s="75">
        <v>22</v>
      </c>
      <c r="B32" s="184" t="str">
        <f>IFERROR(VLOOKUP($C32,Nachschlagen!$B$2:$C$75,2, FALSE),"-")</f>
        <v>-</v>
      </c>
      <c r="C32" s="164"/>
      <c r="D32" s="165"/>
      <c r="E32" s="165"/>
      <c r="F32" s="165"/>
      <c r="G32" s="166"/>
    </row>
    <row r="33" spans="1:7" s="29" customFormat="1" ht="28.5" customHeight="1" x14ac:dyDescent="0.3">
      <c r="A33" s="72">
        <v>23</v>
      </c>
      <c r="B33" s="184" t="str">
        <f>IFERROR(VLOOKUP($C33,Nachschlagen!$B$2:$C$75,2, FALSE),"-")</f>
        <v>-</v>
      </c>
      <c r="C33" s="164"/>
      <c r="D33" s="165"/>
      <c r="E33" s="165"/>
      <c r="F33" s="165"/>
      <c r="G33" s="166"/>
    </row>
    <row r="34" spans="1:7" s="29" customFormat="1" ht="28.5" customHeight="1" x14ac:dyDescent="0.3">
      <c r="A34" s="75">
        <v>24</v>
      </c>
      <c r="B34" s="184" t="str">
        <f>IFERROR(VLOOKUP($C34,Nachschlagen!$B$2:$C$75,2, FALSE),"-")</f>
        <v>-</v>
      </c>
      <c r="C34" s="164"/>
      <c r="D34" s="165"/>
      <c r="E34" s="165"/>
      <c r="F34" s="165"/>
      <c r="G34" s="166"/>
    </row>
    <row r="35" spans="1:7" s="29" customFormat="1" ht="28.5" customHeight="1" x14ac:dyDescent="0.3">
      <c r="A35" s="72">
        <v>25</v>
      </c>
      <c r="B35" s="184" t="str">
        <f>IFERROR(VLOOKUP($C35,Nachschlagen!$B$2:$C$75,2, FALSE),"-")</f>
        <v>-</v>
      </c>
      <c r="C35" s="164"/>
      <c r="D35" s="165"/>
      <c r="E35" s="165"/>
      <c r="F35" s="165"/>
      <c r="G35" s="166"/>
    </row>
    <row r="36" spans="1:7" s="29" customFormat="1" ht="28.5" customHeight="1" x14ac:dyDescent="0.3">
      <c r="A36" s="75">
        <v>26</v>
      </c>
      <c r="B36" s="184" t="str">
        <f>IFERROR(VLOOKUP($C36,Nachschlagen!$B$2:$C$75,2, FALSE),"-")</f>
        <v>-</v>
      </c>
      <c r="C36" s="164"/>
      <c r="D36" s="165"/>
      <c r="E36" s="165"/>
      <c r="F36" s="165"/>
      <c r="G36" s="166"/>
    </row>
    <row r="37" spans="1:7" s="29" customFormat="1" ht="28.5" customHeight="1" x14ac:dyDescent="0.3">
      <c r="A37" s="72">
        <v>27</v>
      </c>
      <c r="B37" s="184" t="str">
        <f>IFERROR(VLOOKUP($C37,Nachschlagen!$B$2:$C$75,2, FALSE),"-")</f>
        <v>-</v>
      </c>
      <c r="C37" s="164"/>
      <c r="D37" s="165"/>
      <c r="E37" s="165"/>
      <c r="F37" s="165"/>
      <c r="G37" s="166"/>
    </row>
    <row r="38" spans="1:7" s="29" customFormat="1" ht="28.5" customHeight="1" x14ac:dyDescent="0.3">
      <c r="A38" s="75">
        <v>28</v>
      </c>
      <c r="B38" s="184" t="str">
        <f>IFERROR(VLOOKUP($C38,Nachschlagen!$B$2:$C$75,2, FALSE),"-")</f>
        <v>-</v>
      </c>
      <c r="C38" s="164"/>
      <c r="D38" s="165"/>
      <c r="E38" s="165"/>
      <c r="F38" s="165"/>
      <c r="G38" s="166"/>
    </row>
    <row r="39" spans="1:7" s="29" customFormat="1" ht="28.5" customHeight="1" x14ac:dyDescent="0.3">
      <c r="A39" s="72">
        <v>29</v>
      </c>
      <c r="B39" s="184" t="str">
        <f>IFERROR(VLOOKUP($C39,Nachschlagen!$B$2:$C$75,2, FALSE),"-")</f>
        <v>-</v>
      </c>
      <c r="C39" s="164"/>
      <c r="D39" s="165"/>
      <c r="E39" s="165"/>
      <c r="F39" s="165"/>
      <c r="G39" s="166"/>
    </row>
    <row r="40" spans="1:7" s="29" customFormat="1" ht="28.5" customHeight="1" x14ac:dyDescent="0.3">
      <c r="A40" s="75">
        <v>30</v>
      </c>
      <c r="B40" s="184" t="str">
        <f>IFERROR(VLOOKUP($C40,Nachschlagen!$B$2:$C$75,2, FALSE),"-")</f>
        <v>-</v>
      </c>
      <c r="C40" s="164"/>
      <c r="D40" s="165"/>
      <c r="E40" s="165"/>
      <c r="F40" s="165"/>
      <c r="G40" s="166"/>
    </row>
    <row r="41" spans="1:7" s="29" customFormat="1" ht="28.5" customHeight="1" x14ac:dyDescent="0.3">
      <c r="A41" s="72">
        <v>31</v>
      </c>
      <c r="B41" s="184" t="str">
        <f>IFERROR(VLOOKUP($C41,Nachschlagen!$B$2:$C$75,2, FALSE),"-")</f>
        <v>-</v>
      </c>
      <c r="C41" s="164"/>
      <c r="D41" s="165"/>
      <c r="E41" s="165"/>
      <c r="F41" s="165"/>
      <c r="G41" s="166"/>
    </row>
    <row r="42" spans="1:7" s="29" customFormat="1" ht="28.5" customHeight="1" x14ac:dyDescent="0.3">
      <c r="A42" s="75">
        <v>32</v>
      </c>
      <c r="B42" s="184" t="str">
        <f>IFERROR(VLOOKUP($C42,Nachschlagen!$B$2:$C$75,2, FALSE),"-")</f>
        <v>-</v>
      </c>
      <c r="C42" s="164"/>
      <c r="D42" s="165"/>
      <c r="E42" s="165"/>
      <c r="F42" s="165"/>
      <c r="G42" s="166"/>
    </row>
    <row r="43" spans="1:7" s="29" customFormat="1" ht="28.5" customHeight="1" x14ac:dyDescent="0.3">
      <c r="A43" s="72">
        <v>33</v>
      </c>
      <c r="B43" s="184" t="str">
        <f>IFERROR(VLOOKUP($C43,Nachschlagen!$B$2:$C$75,2, FALSE),"-")</f>
        <v>-</v>
      </c>
      <c r="C43" s="164"/>
      <c r="D43" s="165"/>
      <c r="E43" s="165"/>
      <c r="F43" s="165"/>
      <c r="G43" s="166"/>
    </row>
    <row r="44" spans="1:7" s="29" customFormat="1" ht="28.5" customHeight="1" x14ac:dyDescent="0.3">
      <c r="A44" s="75">
        <v>34</v>
      </c>
      <c r="B44" s="184" t="str">
        <f>IFERROR(VLOOKUP($C44,Nachschlagen!$B$2:$C$75,2, FALSE),"-")</f>
        <v>-</v>
      </c>
      <c r="C44" s="164"/>
      <c r="D44" s="165"/>
      <c r="E44" s="165"/>
      <c r="F44" s="165"/>
      <c r="G44" s="166"/>
    </row>
    <row r="45" spans="1:7" s="29" customFormat="1" ht="28.5" customHeight="1" x14ac:dyDescent="0.3">
      <c r="A45" s="72">
        <v>35</v>
      </c>
      <c r="B45" s="184" t="str">
        <f>IFERROR(VLOOKUP($C45,Nachschlagen!$B$2:$C$75,2, FALSE),"-")</f>
        <v>-</v>
      </c>
      <c r="C45" s="164"/>
      <c r="D45" s="165"/>
      <c r="E45" s="165"/>
      <c r="F45" s="165"/>
      <c r="G45" s="166"/>
    </row>
    <row r="46" spans="1:7" s="29" customFormat="1" ht="28.5" customHeight="1" x14ac:dyDescent="0.3">
      <c r="A46" s="75">
        <v>36</v>
      </c>
      <c r="B46" s="184" t="str">
        <f>IFERROR(VLOOKUP($C46,Nachschlagen!$B$2:$C$75,2, FALSE),"-")</f>
        <v>-</v>
      </c>
      <c r="C46" s="164"/>
      <c r="D46" s="165"/>
      <c r="E46" s="165"/>
      <c r="F46" s="165"/>
      <c r="G46" s="166"/>
    </row>
    <row r="47" spans="1:7" s="29" customFormat="1" ht="28.5" customHeight="1" x14ac:dyDescent="0.3">
      <c r="A47" s="72">
        <v>37</v>
      </c>
      <c r="B47" s="184" t="str">
        <f>IFERROR(VLOOKUP($C47,Nachschlagen!$B$2:$C$75,2, FALSE),"-")</f>
        <v>-</v>
      </c>
      <c r="C47" s="164"/>
      <c r="D47" s="165"/>
      <c r="E47" s="165"/>
      <c r="F47" s="165"/>
      <c r="G47" s="166"/>
    </row>
    <row r="48" spans="1:7" s="29" customFormat="1" ht="28.5" customHeight="1" x14ac:dyDescent="0.3">
      <c r="A48" s="75">
        <v>38</v>
      </c>
      <c r="B48" s="184" t="str">
        <f>IFERROR(VLOOKUP($C48,Nachschlagen!$B$2:$C$75,2, FALSE),"-")</f>
        <v>-</v>
      </c>
      <c r="C48" s="164"/>
      <c r="D48" s="165"/>
      <c r="E48" s="165"/>
      <c r="F48" s="165"/>
      <c r="G48" s="166"/>
    </row>
    <row r="49" spans="1:7" s="29" customFormat="1" ht="28.5" customHeight="1" x14ac:dyDescent="0.3">
      <c r="A49" s="72">
        <v>39</v>
      </c>
      <c r="B49" s="184" t="str">
        <f>IFERROR(VLOOKUP($C49,Nachschlagen!$B$2:$C$75,2, FALSE),"-")</f>
        <v>-</v>
      </c>
      <c r="C49" s="164"/>
      <c r="D49" s="165"/>
      <c r="E49" s="165"/>
      <c r="F49" s="165"/>
      <c r="G49" s="166"/>
    </row>
    <row r="50" spans="1:7" s="29" customFormat="1" ht="28.5" customHeight="1" x14ac:dyDescent="0.3">
      <c r="A50" s="75">
        <v>40</v>
      </c>
      <c r="B50" s="184" t="str">
        <f>IFERROR(VLOOKUP($C50,Nachschlagen!$B$2:$C$75,2, FALSE),"-")</f>
        <v>-</v>
      </c>
      <c r="C50" s="164"/>
      <c r="D50" s="165"/>
      <c r="E50" s="165"/>
      <c r="F50" s="165"/>
      <c r="G50" s="166"/>
    </row>
    <row r="51" spans="1:7" s="29" customFormat="1" ht="28.5" customHeight="1" x14ac:dyDescent="0.3">
      <c r="A51" s="72">
        <v>41</v>
      </c>
      <c r="B51" s="184" t="str">
        <f>IFERROR(VLOOKUP($C51,Nachschlagen!$B$2:$C$75,2, FALSE),"-")</f>
        <v>-</v>
      </c>
      <c r="C51" s="164"/>
      <c r="D51" s="165"/>
      <c r="E51" s="165"/>
      <c r="F51" s="165"/>
      <c r="G51" s="166"/>
    </row>
    <row r="52" spans="1:7" s="29" customFormat="1" ht="28.5" customHeight="1" x14ac:dyDescent="0.3">
      <c r="A52" s="75">
        <v>42</v>
      </c>
      <c r="B52" s="184" t="str">
        <f>IFERROR(VLOOKUP($C52,Nachschlagen!$B$2:$C$75,2, FALSE),"-")</f>
        <v>-</v>
      </c>
      <c r="C52" s="164"/>
      <c r="D52" s="165"/>
      <c r="E52" s="165"/>
      <c r="F52" s="165"/>
      <c r="G52" s="166"/>
    </row>
    <row r="53" spans="1:7" s="29" customFormat="1" ht="28.5" customHeight="1" x14ac:dyDescent="0.3">
      <c r="A53" s="72">
        <v>43</v>
      </c>
      <c r="B53" s="184" t="str">
        <f>IFERROR(VLOOKUP($C53,Nachschlagen!$B$2:$C$75,2, FALSE),"-")</f>
        <v>-</v>
      </c>
      <c r="C53" s="164"/>
      <c r="D53" s="165"/>
      <c r="E53" s="165"/>
      <c r="F53" s="165"/>
      <c r="G53" s="166"/>
    </row>
    <row r="54" spans="1:7" s="29" customFormat="1" ht="28.5" customHeight="1" x14ac:dyDescent="0.3">
      <c r="A54" s="75">
        <v>44</v>
      </c>
      <c r="B54" s="184" t="str">
        <f>IFERROR(VLOOKUP($C54,Nachschlagen!$B$2:$C$75,2, FALSE),"-")</f>
        <v>-</v>
      </c>
      <c r="C54" s="164"/>
      <c r="D54" s="165"/>
      <c r="E54" s="165"/>
      <c r="F54" s="165"/>
      <c r="G54" s="166"/>
    </row>
    <row r="55" spans="1:7" s="29" customFormat="1" ht="28.5" customHeight="1" x14ac:dyDescent="0.3">
      <c r="A55" s="72">
        <v>45</v>
      </c>
      <c r="B55" s="184" t="str">
        <f>IFERROR(VLOOKUP($C55,Nachschlagen!$B$2:$C$75,2, FALSE),"-")</f>
        <v>-</v>
      </c>
      <c r="C55" s="164"/>
      <c r="D55" s="165"/>
      <c r="E55" s="165"/>
      <c r="F55" s="165"/>
      <c r="G55" s="166"/>
    </row>
    <row r="56" spans="1:7" s="29" customFormat="1" ht="28.5" customHeight="1" x14ac:dyDescent="0.3">
      <c r="A56" s="75">
        <v>46</v>
      </c>
      <c r="B56" s="184" t="str">
        <f>IFERROR(VLOOKUP($C56,Nachschlagen!$B$2:$C$75,2, FALSE),"-")</f>
        <v>-</v>
      </c>
      <c r="C56" s="164"/>
      <c r="D56" s="165"/>
      <c r="E56" s="165"/>
      <c r="F56" s="165"/>
      <c r="G56" s="166"/>
    </row>
    <row r="57" spans="1:7" s="29" customFormat="1" ht="28.5" customHeight="1" x14ac:dyDescent="0.3">
      <c r="A57" s="72">
        <v>47</v>
      </c>
      <c r="B57" s="184" t="str">
        <f>IFERROR(VLOOKUP($C57,Nachschlagen!$B$2:$C$75,2, FALSE),"-")</f>
        <v>-</v>
      </c>
      <c r="C57" s="164"/>
      <c r="D57" s="165"/>
      <c r="E57" s="165"/>
      <c r="F57" s="165"/>
      <c r="G57" s="166"/>
    </row>
    <row r="58" spans="1:7" s="29" customFormat="1" ht="28.5" customHeight="1" x14ac:dyDescent="0.3">
      <c r="A58" s="75">
        <v>48</v>
      </c>
      <c r="B58" s="184" t="str">
        <f>IFERROR(VLOOKUP($C58,Nachschlagen!$B$2:$C$75,2, FALSE),"-")</f>
        <v>-</v>
      </c>
      <c r="C58" s="164"/>
      <c r="D58" s="165"/>
      <c r="E58" s="165"/>
      <c r="F58" s="165"/>
      <c r="G58" s="166"/>
    </row>
    <row r="59" spans="1:7" s="29" customFormat="1" ht="28.5" customHeight="1" x14ac:dyDescent="0.3">
      <c r="A59" s="72">
        <v>49</v>
      </c>
      <c r="B59" s="184" t="str">
        <f>IFERROR(VLOOKUP($C59,Nachschlagen!$B$2:$C$75,2, FALSE),"-")</f>
        <v>-</v>
      </c>
      <c r="C59" s="164"/>
      <c r="D59" s="165"/>
      <c r="E59" s="165"/>
      <c r="F59" s="165"/>
      <c r="G59" s="166"/>
    </row>
    <row r="60" spans="1:7" s="29" customFormat="1" ht="28.5" customHeight="1" x14ac:dyDescent="0.3">
      <c r="A60" s="75">
        <v>50</v>
      </c>
      <c r="B60" s="184" t="str">
        <f>IFERROR(VLOOKUP($C60,Nachschlagen!$B$2:$C$75,2, FALSE),"-")</f>
        <v>-</v>
      </c>
      <c r="C60" s="164"/>
      <c r="D60" s="165"/>
      <c r="E60" s="165"/>
      <c r="F60" s="165"/>
      <c r="G60" s="166"/>
    </row>
    <row r="61" spans="1:7" ht="28.5" customHeight="1" x14ac:dyDescent="0.25">
      <c r="A61" s="75">
        <v>51</v>
      </c>
      <c r="B61" s="184" t="str">
        <f>IFERROR(VLOOKUP($C61,Nachschlagen!$B$2:$C$75,2, FALSE),"-")</f>
        <v>-</v>
      </c>
      <c r="C61" s="164"/>
      <c r="D61" s="165"/>
      <c r="E61" s="165"/>
      <c r="F61" s="165"/>
      <c r="G61" s="166"/>
    </row>
    <row r="62" spans="1:7" ht="28.5" customHeight="1" x14ac:dyDescent="0.25">
      <c r="A62" s="75">
        <v>52</v>
      </c>
      <c r="B62" s="184" t="str">
        <f>IFERROR(VLOOKUP($C62,Nachschlagen!$B$2:$C$75,2, FALSE),"-")</f>
        <v>-</v>
      </c>
      <c r="C62" s="164"/>
      <c r="D62" s="165"/>
      <c r="E62" s="165"/>
      <c r="F62" s="165"/>
      <c r="G62" s="166"/>
    </row>
    <row r="63" spans="1:7" ht="28.5" customHeight="1" x14ac:dyDescent="0.25">
      <c r="A63" s="75">
        <v>53</v>
      </c>
      <c r="B63" s="184" t="str">
        <f>IFERROR(VLOOKUP($C63,Nachschlagen!$B$2:$C$75,2, FALSE),"-")</f>
        <v>-</v>
      </c>
      <c r="C63" s="164"/>
      <c r="D63" s="165"/>
      <c r="E63" s="165"/>
      <c r="F63" s="165"/>
      <c r="G63" s="166"/>
    </row>
    <row r="64" spans="1:7" ht="28.5" customHeight="1" x14ac:dyDescent="0.25">
      <c r="A64" s="75">
        <v>54</v>
      </c>
      <c r="B64" s="184" t="str">
        <f>IFERROR(VLOOKUP($C64,Nachschlagen!$B$2:$C$75,2, FALSE),"-")</f>
        <v>-</v>
      </c>
      <c r="C64" s="164"/>
      <c r="D64" s="165"/>
      <c r="E64" s="165"/>
      <c r="F64" s="165"/>
      <c r="G64" s="166"/>
    </row>
    <row r="65" spans="1:7" ht="28.5" customHeight="1" x14ac:dyDescent="0.25">
      <c r="A65" s="75">
        <v>55</v>
      </c>
      <c r="B65" s="184" t="str">
        <f>IFERROR(VLOOKUP($C65,Nachschlagen!$B$2:$C$75,2, FALSE),"-")</f>
        <v>-</v>
      </c>
      <c r="C65" s="164"/>
      <c r="D65" s="165"/>
      <c r="E65" s="165"/>
      <c r="F65" s="165"/>
      <c r="G65" s="166"/>
    </row>
    <row r="66" spans="1:7" ht="28.5" customHeight="1" x14ac:dyDescent="0.25">
      <c r="A66" s="75">
        <v>56</v>
      </c>
      <c r="B66" s="184" t="str">
        <f>IFERROR(VLOOKUP($C66,Nachschlagen!$B$2:$C$75,2, FALSE),"-")</f>
        <v>-</v>
      </c>
      <c r="C66" s="164"/>
      <c r="D66" s="165"/>
      <c r="E66" s="165"/>
      <c r="F66" s="165"/>
      <c r="G66" s="166"/>
    </row>
    <row r="67" spans="1:7" ht="28.5" customHeight="1" x14ac:dyDescent="0.25">
      <c r="A67" s="75">
        <v>57</v>
      </c>
      <c r="B67" s="184" t="str">
        <f>IFERROR(VLOOKUP($C67,Nachschlagen!$B$2:$C$75,2, FALSE),"-")</f>
        <v>-</v>
      </c>
      <c r="C67" s="164"/>
      <c r="D67" s="165"/>
      <c r="E67" s="165"/>
      <c r="F67" s="165"/>
      <c r="G67" s="166"/>
    </row>
    <row r="68" spans="1:7" ht="28.5" customHeight="1" x14ac:dyDescent="0.25">
      <c r="A68" s="75">
        <v>58</v>
      </c>
      <c r="B68" s="184" t="str">
        <f>IFERROR(VLOOKUP($C68,Nachschlagen!$B$2:$C$75,2, FALSE),"-")</f>
        <v>-</v>
      </c>
      <c r="C68" s="164"/>
      <c r="D68" s="165"/>
      <c r="E68" s="165"/>
      <c r="F68" s="165"/>
      <c r="G68" s="166"/>
    </row>
    <row r="69" spans="1:7" ht="28.5" customHeight="1" x14ac:dyDescent="0.25">
      <c r="A69" s="75">
        <v>59</v>
      </c>
      <c r="B69" s="184" t="str">
        <f>IFERROR(VLOOKUP($C69,Nachschlagen!$B$2:$C$75,2, FALSE),"-")</f>
        <v>-</v>
      </c>
      <c r="C69" s="164"/>
      <c r="D69" s="165"/>
      <c r="E69" s="165"/>
      <c r="F69" s="165"/>
      <c r="G69" s="166"/>
    </row>
    <row r="70" spans="1:7" ht="28.5" customHeight="1" x14ac:dyDescent="0.25">
      <c r="A70" s="75">
        <v>60</v>
      </c>
      <c r="B70" s="184" t="str">
        <f>IFERROR(VLOOKUP($C70,Nachschlagen!$B$2:$C$75,2, FALSE),"-")</f>
        <v>-</v>
      </c>
      <c r="C70" s="164"/>
      <c r="D70" s="165"/>
      <c r="E70" s="165"/>
      <c r="F70" s="165"/>
      <c r="G70" s="166"/>
    </row>
    <row r="71" spans="1:7" ht="28.5" customHeight="1" x14ac:dyDescent="0.25">
      <c r="A71" s="75">
        <v>61</v>
      </c>
      <c r="B71" s="184" t="str">
        <f>IFERROR(VLOOKUP($C71,Nachschlagen!$B$2:$C$75,2, FALSE),"-")</f>
        <v>-</v>
      </c>
      <c r="C71" s="164"/>
      <c r="D71" s="165"/>
      <c r="E71" s="165"/>
      <c r="F71" s="165"/>
      <c r="G71" s="166"/>
    </row>
    <row r="72" spans="1:7" ht="28.5" customHeight="1" x14ac:dyDescent="0.25">
      <c r="A72" s="75">
        <v>62</v>
      </c>
      <c r="B72" s="184" t="str">
        <f>IFERROR(VLOOKUP($C72,Nachschlagen!$B$2:$C$75,2, FALSE),"-")</f>
        <v>-</v>
      </c>
      <c r="C72" s="164"/>
      <c r="D72" s="165"/>
      <c r="E72" s="165"/>
      <c r="F72" s="165"/>
      <c r="G72" s="166"/>
    </row>
    <row r="73" spans="1:7" ht="28.5" customHeight="1" x14ac:dyDescent="0.25">
      <c r="A73" s="75">
        <v>63</v>
      </c>
      <c r="B73" s="184" t="str">
        <f>IFERROR(VLOOKUP($C73,Nachschlagen!$B$2:$C$75,2, FALSE),"-")</f>
        <v>-</v>
      </c>
      <c r="C73" s="164"/>
      <c r="D73" s="165"/>
      <c r="E73" s="165"/>
      <c r="F73" s="165"/>
      <c r="G73" s="166"/>
    </row>
    <row r="74" spans="1:7" ht="28.5" customHeight="1" x14ac:dyDescent="0.25">
      <c r="A74" s="75">
        <v>64</v>
      </c>
      <c r="B74" s="184" t="str">
        <f>IFERROR(VLOOKUP($C74,Nachschlagen!$B$2:$C$75,2, FALSE),"-")</f>
        <v>-</v>
      </c>
      <c r="C74" s="164"/>
      <c r="D74" s="165"/>
      <c r="E74" s="165"/>
      <c r="F74" s="165"/>
      <c r="G74" s="166"/>
    </row>
    <row r="75" spans="1:7" ht="28.5" customHeight="1" x14ac:dyDescent="0.25">
      <c r="A75" s="75">
        <v>65</v>
      </c>
      <c r="B75" s="184" t="str">
        <f>IFERROR(VLOOKUP($C75,Nachschlagen!$B$2:$C$75,2, FALSE),"-")</f>
        <v>-</v>
      </c>
      <c r="C75" s="164"/>
      <c r="D75" s="165"/>
      <c r="E75" s="165"/>
      <c r="F75" s="165"/>
      <c r="G75" s="166"/>
    </row>
    <row r="76" spans="1:7" ht="28.5" customHeight="1" x14ac:dyDescent="0.25">
      <c r="A76" s="75">
        <v>66</v>
      </c>
      <c r="B76" s="184" t="str">
        <f>IFERROR(VLOOKUP($C76,Nachschlagen!$B$2:$C$75,2, FALSE),"-")</f>
        <v>-</v>
      </c>
      <c r="C76" s="164"/>
      <c r="D76" s="165"/>
      <c r="E76" s="165"/>
      <c r="F76" s="165"/>
      <c r="G76" s="166"/>
    </row>
    <row r="77" spans="1:7" ht="28.5" customHeight="1" x14ac:dyDescent="0.25">
      <c r="A77" s="75">
        <v>67</v>
      </c>
      <c r="B77" s="184" t="str">
        <f>IFERROR(VLOOKUP($C77,Nachschlagen!$B$2:$C$75,2, FALSE),"-")</f>
        <v>-</v>
      </c>
      <c r="C77" s="164"/>
      <c r="D77" s="165"/>
      <c r="E77" s="165"/>
      <c r="F77" s="165"/>
      <c r="G77" s="166"/>
    </row>
    <row r="78" spans="1:7" ht="28.5" customHeight="1" x14ac:dyDescent="0.25">
      <c r="A78" s="75">
        <v>68</v>
      </c>
      <c r="B78" s="184" t="str">
        <f>IFERROR(VLOOKUP($C78,Nachschlagen!$B$2:$C$75,2, FALSE),"-")</f>
        <v>-</v>
      </c>
      <c r="C78" s="164"/>
      <c r="D78" s="165"/>
      <c r="E78" s="165"/>
      <c r="F78" s="165"/>
      <c r="G78" s="166"/>
    </row>
    <row r="79" spans="1:7" ht="28.5" customHeight="1" x14ac:dyDescent="0.25">
      <c r="A79" s="75">
        <v>69</v>
      </c>
      <c r="B79" s="184" t="str">
        <f>IFERROR(VLOOKUP($C79,Nachschlagen!$B$2:$C$75,2, FALSE),"-")</f>
        <v>-</v>
      </c>
      <c r="C79" s="164"/>
      <c r="D79" s="165"/>
      <c r="E79" s="165"/>
      <c r="F79" s="165"/>
      <c r="G79" s="166"/>
    </row>
    <row r="80" spans="1:7" ht="28.5" customHeight="1" x14ac:dyDescent="0.25">
      <c r="A80" s="75">
        <v>70</v>
      </c>
      <c r="B80" s="184" t="str">
        <f>IFERROR(VLOOKUP($C80,Nachschlagen!$B$2:$C$75,2, FALSE),"-")</f>
        <v>-</v>
      </c>
      <c r="C80" s="164"/>
      <c r="D80" s="165"/>
      <c r="E80" s="165"/>
      <c r="F80" s="165"/>
      <c r="G80" s="166"/>
    </row>
    <row r="81" spans="1:7" ht="28.5" customHeight="1" x14ac:dyDescent="0.25">
      <c r="A81" s="75">
        <v>71</v>
      </c>
      <c r="B81" s="184" t="str">
        <f>IFERROR(VLOOKUP($C81,Nachschlagen!$B$2:$C$75,2, FALSE),"-")</f>
        <v>-</v>
      </c>
      <c r="C81" s="164"/>
      <c r="D81" s="165"/>
      <c r="E81" s="165"/>
      <c r="F81" s="165"/>
      <c r="G81" s="166"/>
    </row>
    <row r="82" spans="1:7" ht="28.5" customHeight="1" x14ac:dyDescent="0.25">
      <c r="A82" s="75">
        <v>72</v>
      </c>
      <c r="B82" s="184" t="str">
        <f>IFERROR(VLOOKUP($C82,Nachschlagen!$B$2:$C$75,2, FALSE),"-")</f>
        <v>-</v>
      </c>
      <c r="C82" s="164"/>
      <c r="D82" s="165"/>
      <c r="E82" s="165"/>
      <c r="F82" s="165"/>
      <c r="G82" s="166"/>
    </row>
    <row r="83" spans="1:7" ht="28.5" customHeight="1" x14ac:dyDescent="0.25">
      <c r="A83" s="75">
        <v>73</v>
      </c>
      <c r="B83" s="184" t="str">
        <f>IFERROR(VLOOKUP($C83,Nachschlagen!$B$2:$C$75,2, FALSE),"-")</f>
        <v>-</v>
      </c>
      <c r="C83" s="164"/>
      <c r="D83" s="165"/>
      <c r="E83" s="165"/>
      <c r="F83" s="165"/>
      <c r="G83" s="166"/>
    </row>
    <row r="84" spans="1:7" ht="28.5" customHeight="1" x14ac:dyDescent="0.25">
      <c r="A84" s="75">
        <v>74</v>
      </c>
      <c r="B84" s="184" t="str">
        <f>IFERROR(VLOOKUP($C84,Nachschlagen!$B$2:$C$75,2, FALSE),"-")</f>
        <v>-</v>
      </c>
      <c r="C84" s="164"/>
      <c r="D84" s="165"/>
      <c r="E84" s="165"/>
      <c r="F84" s="165"/>
      <c r="G84" s="166"/>
    </row>
    <row r="85" spans="1:7" ht="28.5" customHeight="1" x14ac:dyDescent="0.25">
      <c r="A85" s="75">
        <v>75</v>
      </c>
      <c r="B85" s="184" t="str">
        <f>IFERROR(VLOOKUP($C85,Nachschlagen!$B$2:$C$75,2, FALSE),"-")</f>
        <v>-</v>
      </c>
      <c r="C85" s="164"/>
      <c r="D85" s="165"/>
      <c r="E85" s="165"/>
      <c r="F85" s="165"/>
      <c r="G85" s="166"/>
    </row>
    <row r="86" spans="1:7" ht="28.5" customHeight="1" x14ac:dyDescent="0.25">
      <c r="A86" s="75">
        <v>76</v>
      </c>
      <c r="B86" s="184" t="str">
        <f>IFERROR(VLOOKUP($C86,Nachschlagen!$B$2:$C$75,2, FALSE),"-")</f>
        <v>-</v>
      </c>
      <c r="C86" s="164"/>
      <c r="D86" s="165"/>
      <c r="E86" s="165"/>
      <c r="F86" s="165"/>
      <c r="G86" s="166"/>
    </row>
    <row r="87" spans="1:7" ht="28.5" customHeight="1" x14ac:dyDescent="0.25">
      <c r="A87" s="75">
        <v>77</v>
      </c>
      <c r="B87" s="184" t="str">
        <f>IFERROR(VLOOKUP($C87,Nachschlagen!$B$2:$C$75,2, FALSE),"-")</f>
        <v>-</v>
      </c>
      <c r="C87" s="164"/>
      <c r="D87" s="165"/>
      <c r="E87" s="165"/>
      <c r="F87" s="165"/>
      <c r="G87" s="166"/>
    </row>
    <row r="88" spans="1:7" ht="28.5" customHeight="1" x14ac:dyDescent="0.25">
      <c r="A88" s="75">
        <v>78</v>
      </c>
      <c r="B88" s="184" t="str">
        <f>IFERROR(VLOOKUP($C88,Nachschlagen!$B$2:$C$75,2, FALSE),"-")</f>
        <v>-</v>
      </c>
      <c r="C88" s="164"/>
      <c r="D88" s="165"/>
      <c r="E88" s="165"/>
      <c r="F88" s="165"/>
      <c r="G88" s="166"/>
    </row>
    <row r="89" spans="1:7" ht="28.5" customHeight="1" x14ac:dyDescent="0.25">
      <c r="A89" s="75">
        <v>79</v>
      </c>
      <c r="B89" s="184" t="str">
        <f>IFERROR(VLOOKUP($C89,Nachschlagen!$B$2:$C$75,2, FALSE),"-")</f>
        <v>-</v>
      </c>
      <c r="C89" s="164"/>
      <c r="D89" s="165"/>
      <c r="E89" s="165"/>
      <c r="F89" s="165"/>
      <c r="G89" s="166"/>
    </row>
    <row r="90" spans="1:7" ht="28.5" customHeight="1" x14ac:dyDescent="0.25">
      <c r="A90" s="75">
        <v>80</v>
      </c>
      <c r="B90" s="184" t="str">
        <f>IFERROR(VLOOKUP($C90,Nachschlagen!$B$2:$C$75,2, FALSE),"-")</f>
        <v>-</v>
      </c>
      <c r="C90" s="164"/>
      <c r="D90" s="165"/>
      <c r="E90" s="165"/>
      <c r="F90" s="165"/>
      <c r="G90" s="166"/>
    </row>
    <row r="91" spans="1:7" ht="28.5" customHeight="1" x14ac:dyDescent="0.25">
      <c r="A91" s="75">
        <v>81</v>
      </c>
      <c r="B91" s="184" t="str">
        <f>IFERROR(VLOOKUP($C91,Nachschlagen!$B$2:$C$75,2, FALSE),"-")</f>
        <v>-</v>
      </c>
      <c r="C91" s="164"/>
      <c r="D91" s="165"/>
      <c r="E91" s="165"/>
      <c r="F91" s="165"/>
      <c r="G91" s="166"/>
    </row>
    <row r="92" spans="1:7" ht="28.5" customHeight="1" x14ac:dyDescent="0.25">
      <c r="A92" s="75">
        <v>82</v>
      </c>
      <c r="B92" s="184" t="str">
        <f>IFERROR(VLOOKUP($C92,Nachschlagen!$B$2:$C$75,2, FALSE),"-")</f>
        <v>-</v>
      </c>
      <c r="C92" s="164"/>
      <c r="D92" s="165"/>
      <c r="E92" s="165"/>
      <c r="F92" s="165"/>
      <c r="G92" s="166"/>
    </row>
    <row r="93" spans="1:7" ht="28.5" customHeight="1" x14ac:dyDescent="0.25">
      <c r="A93" s="75">
        <v>83</v>
      </c>
      <c r="B93" s="184" t="str">
        <f>IFERROR(VLOOKUP($C93,Nachschlagen!$B$2:$C$75,2, FALSE),"-")</f>
        <v>-</v>
      </c>
      <c r="C93" s="164"/>
      <c r="D93" s="165"/>
      <c r="E93" s="165"/>
      <c r="F93" s="165"/>
      <c r="G93" s="166"/>
    </row>
    <row r="94" spans="1:7" ht="28.5" customHeight="1" x14ac:dyDescent="0.25">
      <c r="A94" s="75">
        <v>84</v>
      </c>
      <c r="B94" s="184" t="str">
        <f>IFERROR(VLOOKUP($C94,Nachschlagen!$B$2:$C$75,2, FALSE),"-")</f>
        <v>-</v>
      </c>
      <c r="C94" s="164"/>
      <c r="D94" s="165"/>
      <c r="E94" s="165"/>
      <c r="F94" s="165"/>
      <c r="G94" s="166"/>
    </row>
    <row r="95" spans="1:7" ht="28.5" customHeight="1" x14ac:dyDescent="0.25">
      <c r="A95" s="75">
        <v>85</v>
      </c>
      <c r="B95" s="184" t="str">
        <f>IFERROR(VLOOKUP($C95,Nachschlagen!$B$2:$C$75,2, FALSE),"-")</f>
        <v>-</v>
      </c>
      <c r="C95" s="164"/>
      <c r="D95" s="165"/>
      <c r="E95" s="165"/>
      <c r="F95" s="165"/>
      <c r="G95" s="166"/>
    </row>
    <row r="96" spans="1:7" ht="28.5" customHeight="1" x14ac:dyDescent="0.25">
      <c r="A96" s="75">
        <v>86</v>
      </c>
      <c r="B96" s="184" t="str">
        <f>IFERROR(VLOOKUP($C96,Nachschlagen!$B$2:$C$75,2, FALSE),"-")</f>
        <v>-</v>
      </c>
      <c r="C96" s="164"/>
      <c r="D96" s="165"/>
      <c r="E96" s="165"/>
      <c r="F96" s="165"/>
      <c r="G96" s="166"/>
    </row>
    <row r="97" spans="1:7" ht="28.5" customHeight="1" x14ac:dyDescent="0.25">
      <c r="A97" s="75">
        <v>87</v>
      </c>
      <c r="B97" s="184" t="str">
        <f>IFERROR(VLOOKUP($C97,Nachschlagen!$B$2:$C$75,2, FALSE),"-")</f>
        <v>-</v>
      </c>
      <c r="C97" s="164"/>
      <c r="D97" s="165"/>
      <c r="E97" s="165"/>
      <c r="F97" s="165"/>
      <c r="G97" s="166"/>
    </row>
    <row r="98" spans="1:7" ht="28.5" customHeight="1" x14ac:dyDescent="0.25">
      <c r="A98" s="75">
        <v>88</v>
      </c>
      <c r="B98" s="184" t="str">
        <f>IFERROR(VLOOKUP($C98,Nachschlagen!$B$2:$C$75,2, FALSE),"-")</f>
        <v>-</v>
      </c>
      <c r="C98" s="164"/>
      <c r="D98" s="165"/>
      <c r="E98" s="165"/>
      <c r="F98" s="165"/>
      <c r="G98" s="166"/>
    </row>
    <row r="99" spans="1:7" ht="28.5" customHeight="1" x14ac:dyDescent="0.25">
      <c r="A99" s="75">
        <v>89</v>
      </c>
      <c r="B99" s="184" t="str">
        <f>IFERROR(VLOOKUP($C99,Nachschlagen!$B$2:$C$75,2, FALSE),"-")</f>
        <v>-</v>
      </c>
      <c r="C99" s="164"/>
      <c r="D99" s="165"/>
      <c r="E99" s="165"/>
      <c r="F99" s="165"/>
      <c r="G99" s="166"/>
    </row>
    <row r="100" spans="1:7" ht="28.5" customHeight="1" x14ac:dyDescent="0.25">
      <c r="A100" s="75">
        <v>90</v>
      </c>
      <c r="B100" s="184" t="str">
        <f>IFERROR(VLOOKUP($C100,Nachschlagen!$B$2:$C$75,2, FALSE),"-")</f>
        <v>-</v>
      </c>
      <c r="C100" s="164"/>
      <c r="D100" s="165"/>
      <c r="E100" s="165"/>
      <c r="F100" s="165"/>
      <c r="G100" s="166"/>
    </row>
    <row r="101" spans="1:7" ht="28.5" customHeight="1" x14ac:dyDescent="0.25">
      <c r="A101" s="75">
        <v>91</v>
      </c>
      <c r="B101" s="184" t="str">
        <f>IFERROR(VLOOKUP($C101,Nachschlagen!$B$2:$C$75,2, FALSE),"-")</f>
        <v>-</v>
      </c>
      <c r="C101" s="164"/>
      <c r="D101" s="165"/>
      <c r="E101" s="165"/>
      <c r="F101" s="165"/>
      <c r="G101" s="166"/>
    </row>
    <row r="102" spans="1:7" ht="28.5" customHeight="1" x14ac:dyDescent="0.25">
      <c r="A102" s="75">
        <v>92</v>
      </c>
      <c r="B102" s="184" t="str">
        <f>IFERROR(VLOOKUP($C102,Nachschlagen!$B$2:$C$75,2, FALSE),"-")</f>
        <v>-</v>
      </c>
      <c r="C102" s="164"/>
      <c r="D102" s="165"/>
      <c r="E102" s="165"/>
      <c r="F102" s="165"/>
      <c r="G102" s="166"/>
    </row>
    <row r="103" spans="1:7" ht="28.5" customHeight="1" x14ac:dyDescent="0.25">
      <c r="A103" s="75">
        <v>93</v>
      </c>
      <c r="B103" s="184" t="str">
        <f>IFERROR(VLOOKUP($C103,Nachschlagen!$B$2:$C$75,2, FALSE),"-")</f>
        <v>-</v>
      </c>
      <c r="C103" s="164"/>
      <c r="D103" s="165"/>
      <c r="E103" s="165"/>
      <c r="F103" s="165"/>
      <c r="G103" s="166"/>
    </row>
    <row r="104" spans="1:7" ht="28.5" customHeight="1" x14ac:dyDescent="0.25">
      <c r="A104" s="75">
        <v>94</v>
      </c>
      <c r="B104" s="184" t="str">
        <f>IFERROR(VLOOKUP($C104,Nachschlagen!$B$2:$C$75,2, FALSE),"-")</f>
        <v>-</v>
      </c>
      <c r="C104" s="164"/>
      <c r="D104" s="165"/>
      <c r="E104" s="165"/>
      <c r="F104" s="165"/>
      <c r="G104" s="166"/>
    </row>
    <row r="105" spans="1:7" ht="28.5" customHeight="1" x14ac:dyDescent="0.25">
      <c r="A105" s="75">
        <v>95</v>
      </c>
      <c r="B105" s="184" t="str">
        <f>IFERROR(VLOOKUP($C105,Nachschlagen!$B$2:$C$75,2, FALSE),"-")</f>
        <v>-</v>
      </c>
      <c r="C105" s="164"/>
      <c r="D105" s="165"/>
      <c r="E105" s="165"/>
      <c r="F105" s="165"/>
      <c r="G105" s="166"/>
    </row>
    <row r="106" spans="1:7" ht="28.5" customHeight="1" x14ac:dyDescent="0.25">
      <c r="A106" s="75">
        <v>96</v>
      </c>
      <c r="B106" s="184" t="str">
        <f>IFERROR(VLOOKUP($C106,Nachschlagen!$B$2:$C$75,2, FALSE),"-")</f>
        <v>-</v>
      </c>
      <c r="C106" s="164"/>
      <c r="D106" s="165"/>
      <c r="E106" s="165"/>
      <c r="F106" s="165"/>
      <c r="G106" s="166"/>
    </row>
    <row r="107" spans="1:7" ht="28.5" customHeight="1" x14ac:dyDescent="0.25">
      <c r="A107" s="75">
        <v>97</v>
      </c>
      <c r="B107" s="184" t="str">
        <f>IFERROR(VLOOKUP($C107,Nachschlagen!$B$2:$C$75,2, FALSE),"-")</f>
        <v>-</v>
      </c>
      <c r="C107" s="164"/>
      <c r="D107" s="165"/>
      <c r="E107" s="165"/>
      <c r="F107" s="165"/>
      <c r="G107" s="166"/>
    </row>
    <row r="108" spans="1:7" ht="28.5" customHeight="1" x14ac:dyDescent="0.25">
      <c r="A108" s="75">
        <v>98</v>
      </c>
      <c r="B108" s="184" t="str">
        <f>IFERROR(VLOOKUP($C108,Nachschlagen!$B$2:$C$75,2, FALSE),"-")</f>
        <v>-</v>
      </c>
      <c r="C108" s="164"/>
      <c r="D108" s="165"/>
      <c r="E108" s="165"/>
      <c r="F108" s="165"/>
      <c r="G108" s="166"/>
    </row>
    <row r="109" spans="1:7" ht="28.5" customHeight="1" x14ac:dyDescent="0.25">
      <c r="A109" s="75">
        <v>99</v>
      </c>
      <c r="B109" s="184" t="str">
        <f>IFERROR(VLOOKUP($C109,Nachschlagen!$B$2:$C$75,2, FALSE),"-")</f>
        <v>-</v>
      </c>
      <c r="C109" s="164"/>
      <c r="D109" s="165"/>
      <c r="E109" s="165"/>
      <c r="F109" s="165"/>
      <c r="G109" s="166"/>
    </row>
    <row r="110" spans="1:7" ht="28.5" customHeight="1" x14ac:dyDescent="0.25">
      <c r="A110" s="75">
        <v>100</v>
      </c>
      <c r="B110" s="184" t="str">
        <f>IFERROR(VLOOKUP($C110,Nachschlagen!$B$2:$C$75,2, FALSE),"-")</f>
        <v>-</v>
      </c>
      <c r="C110" s="164"/>
      <c r="D110" s="165"/>
      <c r="E110" s="165"/>
      <c r="F110" s="165"/>
      <c r="G110" s="166"/>
    </row>
  </sheetData>
  <sheetProtection algorithmName="SHA-512" hashValue="fn6Wc96xPf9s10TxmT+WyCNPKNqB+eXyAsWW/XXZMRFiQQSSgp2TOhB64Yimd/Vgmhu+EncAlfM+OhLNezo5AA==" saltValue="e9Td24/SAzgHJCjgKzFeuw==" spinCount="100000" sheet="1" objects="1" scenarios="1"/>
  <conditionalFormatting sqref="B11:B110">
    <cfRule type="beginsWith" dxfId="17" priority="1" operator="beginsWith" text="B">
      <formula>LEFT(B11,LEN("B"))="B"</formula>
    </cfRule>
    <cfRule type="containsText" dxfId="16" priority="2" operator="containsText" text="C">
      <formula>NOT(ISERROR(SEARCH("C",B11)))</formula>
    </cfRule>
  </conditionalFormatting>
  <dataValidations count="2">
    <dataValidation type="list" allowBlank="1" showInputMessage="1" showErrorMessage="1" sqref="F11:F110">
      <formula1>Kooperationspartner</formula1>
    </dataValidation>
    <dataValidation type="list" allowBlank="1" showInputMessage="1" showErrorMessage="1" sqref="C11:C110">
      <formula1>CHOOSE(MATCH($D$7,Finanzierung,0),Fehlbedarf,Fehlbedarf_Plus,Standardeinheitskosten,Lump_Sums)</formula1>
    </dataValidation>
  </dataValidations>
  <printOptions horizontalCentered="1"/>
  <pageMargins left="0.56999999999999995" right="0.70866141732283472" top="0.78740157480314965" bottom="0.78740157480314965" header="0.31496062992125984" footer="0.31496062992125984"/>
  <pageSetup paperSize="9" scale="52" fitToHeight="0" orientation="landscape" r:id="rId1"/>
  <headerFooter>
    <oddHeader>&amp;L&amp;G&amp;R&amp;G</oddHeader>
    <oddFooter>&amp;L&amp;F
&amp;A&amp;CFinanzantrag_FB_SEK_V2_5_210415&amp;RSeite &amp;P von &amp;N</oddFooter>
  </headerFooter>
  <rowBreaks count="3" manualBreakCount="3">
    <brk id="35" max="10" man="1"/>
    <brk id="60" max="10" man="1"/>
    <brk id="85" max="10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S59"/>
  <sheetViews>
    <sheetView showGridLines="0" topLeftCell="B1" zoomScaleNormal="100" zoomScalePageLayoutView="70" workbookViewId="0">
      <selection activeCell="E10" sqref="E10"/>
    </sheetView>
  </sheetViews>
  <sheetFormatPr baseColWidth="10" defaultColWidth="11.44140625" defaultRowHeight="13.2" x14ac:dyDescent="0.25"/>
  <cols>
    <col min="1" max="1" width="8.88671875" style="102" customWidth="1"/>
    <col min="2" max="2" width="62.109375" style="103" bestFit="1" customWidth="1"/>
    <col min="3" max="3" width="18" style="104" customWidth="1"/>
    <col min="4" max="4" width="30.44140625" style="105" customWidth="1"/>
    <col min="5" max="5" width="45.33203125" style="106" customWidth="1"/>
    <col min="6" max="16384" width="11.44140625" style="107"/>
  </cols>
  <sheetData>
    <row r="1" spans="1:19" s="144" customFormat="1" ht="18.75" customHeight="1" x14ac:dyDescent="0.3">
      <c r="A1" s="145" t="s">
        <v>116</v>
      </c>
      <c r="B1" s="141"/>
      <c r="C1" s="142"/>
      <c r="D1" s="143"/>
    </row>
    <row r="2" spans="1:19" s="100" customFormat="1" ht="15.6" x14ac:dyDescent="0.3">
      <c r="A2" s="101"/>
      <c r="B2" s="4" t="s">
        <v>67</v>
      </c>
      <c r="C2" s="489">
        <f>'FP Träger'!D2</f>
        <v>0</v>
      </c>
      <c r="D2" s="489"/>
      <c r="E2" s="99"/>
    </row>
    <row r="3" spans="1:19" s="3" customFormat="1" ht="15" x14ac:dyDescent="0.25">
      <c r="A3" s="70"/>
      <c r="B3" s="4" t="s">
        <v>68</v>
      </c>
      <c r="C3" s="489">
        <f>'FP Träger'!D3</f>
        <v>0</v>
      </c>
      <c r="D3" s="489"/>
      <c r="E3" s="6"/>
      <c r="F3" s="6"/>
      <c r="G3" s="21"/>
      <c r="I3" s="70"/>
      <c r="J3" s="22"/>
      <c r="K3" s="6"/>
      <c r="L3" s="23"/>
      <c r="M3" s="24"/>
      <c r="N3" s="25"/>
      <c r="O3" s="26"/>
      <c r="P3" s="22"/>
      <c r="Q3" s="6"/>
      <c r="R3" s="7"/>
      <c r="S3" s="24"/>
    </row>
    <row r="4" spans="1:19" s="3" customFormat="1" ht="10.5" customHeight="1" x14ac:dyDescent="0.25">
      <c r="A4" s="70"/>
      <c r="B4" s="4"/>
      <c r="C4" s="491"/>
      <c r="D4" s="491"/>
      <c r="E4" s="6"/>
      <c r="F4" s="6"/>
      <c r="G4" s="21"/>
      <c r="I4" s="70"/>
      <c r="J4" s="22"/>
      <c r="K4" s="6"/>
      <c r="L4" s="23"/>
      <c r="M4" s="24"/>
      <c r="N4" s="25"/>
      <c r="O4" s="26"/>
      <c r="P4" s="22"/>
      <c r="Q4" s="6"/>
      <c r="R4" s="7"/>
      <c r="S4" s="24"/>
    </row>
    <row r="5" spans="1:19" s="3" customFormat="1" ht="15" x14ac:dyDescent="0.25">
      <c r="A5" s="70"/>
      <c r="B5" s="4" t="s">
        <v>70</v>
      </c>
      <c r="C5" s="492" t="str">
        <f>'FP Träger'!D5</f>
        <v>00.01.1900  bis  00.01.1900</v>
      </c>
      <c r="D5" s="492"/>
      <c r="E5" s="6"/>
      <c r="F5" s="6"/>
      <c r="G5" s="21"/>
      <c r="I5" s="70"/>
      <c r="J5" s="22"/>
      <c r="K5" s="6"/>
      <c r="L5" s="23"/>
      <c r="M5" s="24"/>
      <c r="N5" s="25"/>
      <c r="O5" s="26"/>
      <c r="P5" s="22"/>
      <c r="Q5" s="6"/>
      <c r="R5" s="7"/>
      <c r="S5" s="24"/>
    </row>
    <row r="6" spans="1:19" s="3" customFormat="1" ht="15" x14ac:dyDescent="0.25">
      <c r="A6" s="70"/>
      <c r="B6" s="4" t="s">
        <v>85</v>
      </c>
      <c r="C6" s="493" t="s">
        <v>88</v>
      </c>
      <c r="D6" s="493"/>
      <c r="E6" s="6"/>
      <c r="F6" s="6"/>
      <c r="G6" s="21"/>
      <c r="I6" s="70"/>
      <c r="J6" s="22"/>
      <c r="K6" s="6"/>
      <c r="L6" s="23"/>
      <c r="M6" s="24"/>
      <c r="N6" s="25"/>
      <c r="O6" s="26"/>
      <c r="P6" s="22"/>
      <c r="Q6" s="6"/>
      <c r="R6" s="7"/>
      <c r="S6" s="24"/>
    </row>
    <row r="7" spans="1:19" s="3" customFormat="1" ht="15" x14ac:dyDescent="0.25">
      <c r="A7" s="70"/>
      <c r="B7" s="4" t="s">
        <v>128</v>
      </c>
      <c r="C7" s="490" t="str">
        <f>'FP Träger'!$D$8</f>
        <v>bitte auswählen</v>
      </c>
      <c r="D7" s="490"/>
      <c r="E7" s="6"/>
      <c r="F7" s="6"/>
      <c r="G7" s="21"/>
      <c r="I7" s="70"/>
      <c r="J7" s="22"/>
      <c r="K7" s="6"/>
      <c r="L7" s="23"/>
      <c r="M7" s="24"/>
      <c r="N7" s="25"/>
      <c r="O7" s="26"/>
      <c r="P7" s="22"/>
      <c r="Q7" s="6"/>
      <c r="R7" s="7"/>
      <c r="S7" s="24"/>
    </row>
    <row r="8" spans="1:19" ht="13.8" thickBot="1" x14ac:dyDescent="0.3"/>
    <row r="9" spans="1:19" s="110" customFormat="1" ht="33.75" customHeight="1" thickBot="1" x14ac:dyDescent="0.35">
      <c r="A9" s="108" t="s">
        <v>0</v>
      </c>
      <c r="B9" s="179" t="s">
        <v>117</v>
      </c>
      <c r="C9" s="180" t="s">
        <v>113</v>
      </c>
      <c r="D9" s="81" t="s">
        <v>115</v>
      </c>
      <c r="E9" s="109" t="s">
        <v>2</v>
      </c>
    </row>
    <row r="10" spans="1:19" ht="18.899999999999999" customHeight="1" x14ac:dyDescent="0.25">
      <c r="A10" s="300">
        <v>1</v>
      </c>
      <c r="B10" s="177" t="s">
        <v>65</v>
      </c>
      <c r="C10" s="177" t="str">
        <f>IFERROR(VLOOKUP($B10,Nachschlagen!$B$2:$C$75,2, FALSE),"-")</f>
        <v>B 1.1.1</v>
      </c>
      <c r="D10" s="117">
        <f>SUMIF('FP Träger'!$B$11:$B$110,C10,'FP Träger'!$G$11:$G$110)</f>
        <v>0</v>
      </c>
      <c r="E10" s="167"/>
    </row>
    <row r="11" spans="1:19" ht="18.899999999999999" customHeight="1" x14ac:dyDescent="0.25">
      <c r="A11" s="298">
        <v>2</v>
      </c>
      <c r="B11" s="299" t="s">
        <v>63</v>
      </c>
      <c r="C11" s="177" t="str">
        <f>IFERROR(VLOOKUP($B11,Nachschlagen!$B$2:$C$75,2, FALSE),"-")</f>
        <v>B 1.1.2</v>
      </c>
      <c r="D11" s="117">
        <f>SUMIF('FP Träger'!$B$11:$B$110,C11,'FP Träger'!$G$11:$G$110)</f>
        <v>0</v>
      </c>
      <c r="E11" s="168"/>
    </row>
    <row r="12" spans="1:19" ht="18.899999999999999" customHeight="1" x14ac:dyDescent="0.25">
      <c r="A12" s="300">
        <v>3</v>
      </c>
      <c r="B12" s="299" t="s">
        <v>318</v>
      </c>
      <c r="C12" s="177" t="str">
        <f>IFERROR(VLOOKUP($B12,Nachschlagen!$B$2:$C$75,2, FALSE),"-")</f>
        <v>B 1.1.3</v>
      </c>
      <c r="D12" s="117">
        <f>SUMIF('FP Träger'!$B$11:$B$110,C12,'FP Träger'!$G$11:$G$110)</f>
        <v>0</v>
      </c>
      <c r="E12" s="168"/>
    </row>
    <row r="13" spans="1:19" ht="18.899999999999999" customHeight="1" x14ac:dyDescent="0.25">
      <c r="A13" s="298">
        <v>4</v>
      </c>
      <c r="B13" s="299" t="s">
        <v>60</v>
      </c>
      <c r="C13" s="177" t="str">
        <f>IFERROR(VLOOKUP($B13,Nachschlagen!$B$2:$C$75,2, FALSE),"-")</f>
        <v>B 1.1.4</v>
      </c>
      <c r="D13" s="117">
        <f>SUMIF('FP Träger'!$B$11:$B$110,C13,'FP Träger'!$G$11:$G$110)</f>
        <v>0</v>
      </c>
      <c r="E13" s="168"/>
    </row>
    <row r="14" spans="1:19" ht="27.6" x14ac:dyDescent="0.25">
      <c r="A14" s="300">
        <v>5</v>
      </c>
      <c r="B14" s="299" t="s">
        <v>289</v>
      </c>
      <c r="C14" s="177" t="str">
        <f>IFERROR(VLOOKUP($B14,Nachschlagen!$B$2:$C$75,2, FALSE),"-")</f>
        <v>B 1.1.5</v>
      </c>
      <c r="D14" s="117">
        <f>SUMIF('FP Träger'!$B$11:$B$110,C14,'FP Träger'!$G$11:$G$110)</f>
        <v>0</v>
      </c>
      <c r="E14" s="168"/>
    </row>
    <row r="15" spans="1:19" ht="18.899999999999999" customHeight="1" x14ac:dyDescent="0.25">
      <c r="A15" s="298">
        <v>6</v>
      </c>
      <c r="B15" s="299" t="s">
        <v>290</v>
      </c>
      <c r="C15" s="177" t="str">
        <f>IFERROR(VLOOKUP($B15,Nachschlagen!$B$2:$C$75,2, FALSE),"-")</f>
        <v>B 1.1.6</v>
      </c>
      <c r="D15" s="117">
        <f>SUMIF('FP Träger'!$B$11:$B$110,C15,'FP Träger'!$G$11:$G$110)</f>
        <v>0</v>
      </c>
      <c r="E15" s="168"/>
    </row>
    <row r="16" spans="1:19" ht="18.899999999999999" customHeight="1" x14ac:dyDescent="0.25">
      <c r="A16" s="300">
        <v>7</v>
      </c>
      <c r="B16" s="299" t="s">
        <v>351</v>
      </c>
      <c r="C16" s="177" t="str">
        <f>IFERROR(VLOOKUP($B16,Nachschlagen!$B$2:$C$75,2, FALSE),"-")</f>
        <v>B 1.1.7</v>
      </c>
      <c r="D16" s="117">
        <f>SUMIF('FP Träger'!$B$11:$B$110,C16,'FP Träger'!$G$11:$G$110)</f>
        <v>0</v>
      </c>
      <c r="E16" s="168"/>
    </row>
    <row r="17" spans="1:5" s="106" customFormat="1" ht="19.5" customHeight="1" x14ac:dyDescent="0.3">
      <c r="A17" s="316"/>
      <c r="B17" s="317" t="s">
        <v>294</v>
      </c>
      <c r="C17" s="318" t="s">
        <v>291</v>
      </c>
      <c r="D17" s="158">
        <f>SUM(D10:D16)</f>
        <v>0</v>
      </c>
      <c r="E17" s="113"/>
    </row>
    <row r="18" spans="1:5" ht="19.5" customHeight="1" x14ac:dyDescent="0.25">
      <c r="A18" s="298">
        <v>8</v>
      </c>
      <c r="B18" s="173" t="s">
        <v>58</v>
      </c>
      <c r="C18" s="177" t="str">
        <f>IFERROR(VLOOKUP($B18,Nachschlagen!$B$2:$C$75,2, FALSE),"-")</f>
        <v>B 1.2.1</v>
      </c>
      <c r="D18" s="117">
        <f>SUMIF('FP Träger'!$B$11:$B$110,C18,'FP Träger'!$G$11:$G$110)</f>
        <v>0</v>
      </c>
      <c r="E18" s="168"/>
    </row>
    <row r="19" spans="1:5" ht="27.6" x14ac:dyDescent="0.25">
      <c r="A19" s="298">
        <v>9</v>
      </c>
      <c r="B19" s="173" t="s">
        <v>56</v>
      </c>
      <c r="C19" s="177" t="str">
        <f>IFERROR(VLOOKUP($B19,Nachschlagen!$B$2:$C$75,2, FALSE),"-")</f>
        <v>B 1.2.2</v>
      </c>
      <c r="D19" s="117">
        <f>SUMIF('FP Träger'!$B$11:$B$110,C19,'FP Träger'!$G$11:$G$110)</f>
        <v>0</v>
      </c>
      <c r="E19" s="168"/>
    </row>
    <row r="20" spans="1:5" s="320" customFormat="1" ht="19.5" customHeight="1" x14ac:dyDescent="0.3">
      <c r="A20" s="319"/>
      <c r="B20" s="317" t="s">
        <v>292</v>
      </c>
      <c r="C20" s="318" t="s">
        <v>293</v>
      </c>
      <c r="D20" s="158">
        <f>SUM(D18:D19)</f>
        <v>0</v>
      </c>
      <c r="E20" s="115"/>
    </row>
    <row r="21" spans="1:5" ht="18.899999999999999" customHeight="1" x14ac:dyDescent="0.25">
      <c r="A21" s="298">
        <v>10</v>
      </c>
      <c r="B21" s="299" t="s">
        <v>54</v>
      </c>
      <c r="C21" s="177" t="str">
        <f>IFERROR(VLOOKUP($B21,Nachschlagen!$B$2:$C$75,2, FALSE),"-")</f>
        <v>B 1.3.1</v>
      </c>
      <c r="D21" s="117">
        <f>SUMIF('FP Träger'!$B$11:$B$110,C21,'FP Träger'!$G$11:$G$110)</f>
        <v>0</v>
      </c>
      <c r="E21" s="168"/>
    </row>
    <row r="22" spans="1:5" ht="18.899999999999999" customHeight="1" x14ac:dyDescent="0.25">
      <c r="A22" s="298">
        <v>11</v>
      </c>
      <c r="B22" s="299" t="s">
        <v>52</v>
      </c>
      <c r="C22" s="177" t="str">
        <f>IFERROR(VLOOKUP($B22,Nachschlagen!$B$2:$C$75,2, FALSE),"-")</f>
        <v>B 1.3.2.1</v>
      </c>
      <c r="D22" s="117">
        <f>SUMIF('FP Träger'!$B$11:$B$110,C22,'FP Träger'!$G$11:$G$110)</f>
        <v>0</v>
      </c>
      <c r="E22" s="168"/>
    </row>
    <row r="23" spans="1:5" ht="18.899999999999999" customHeight="1" x14ac:dyDescent="0.25">
      <c r="A23" s="298">
        <v>12</v>
      </c>
      <c r="B23" s="299" t="s">
        <v>270</v>
      </c>
      <c r="C23" s="177" t="str">
        <f>IFERROR(VLOOKUP($B23,Nachschlagen!$B$2:$C$75,2, FALSE),"-")</f>
        <v>B 1.3.2.2.1</v>
      </c>
      <c r="D23" s="117">
        <f>SUMIF('FP Träger'!$B$11:$B$110,C23,'FP Träger'!$G$11:$G$110)</f>
        <v>0</v>
      </c>
      <c r="E23" s="168"/>
    </row>
    <row r="24" spans="1:5" ht="18.899999999999999" customHeight="1" x14ac:dyDescent="0.25">
      <c r="A24" s="298">
        <v>13</v>
      </c>
      <c r="B24" s="299" t="s">
        <v>271</v>
      </c>
      <c r="C24" s="177" t="str">
        <f>IFERROR(VLOOKUP($B24,Nachschlagen!$B$2:$C$75,2, FALSE),"-")</f>
        <v>B 1.3.2.2.2</v>
      </c>
      <c r="D24" s="117">
        <f>SUMIF('FP Träger'!$B$11:$B$110,C24,'FP Träger'!$G$11:$G$110)</f>
        <v>0</v>
      </c>
      <c r="E24" s="168"/>
    </row>
    <row r="25" spans="1:5" ht="18.899999999999999" customHeight="1" x14ac:dyDescent="0.25">
      <c r="A25" s="298">
        <v>14</v>
      </c>
      <c r="B25" s="299" t="s">
        <v>272</v>
      </c>
      <c r="C25" s="177" t="str">
        <f>IFERROR(VLOOKUP($B25,Nachschlagen!$B$2:$C$75,2, FALSE),"-")</f>
        <v>B 1.3.2.2.3</v>
      </c>
      <c r="D25" s="117">
        <f>SUMIF('FP Träger'!$B$11:$B$110,C25,'FP Träger'!$G$11:$G$110)</f>
        <v>0</v>
      </c>
      <c r="E25" s="168"/>
    </row>
    <row r="26" spans="1:5" ht="13.8" x14ac:dyDescent="0.25">
      <c r="A26" s="298">
        <v>15</v>
      </c>
      <c r="B26" s="299" t="s">
        <v>50</v>
      </c>
      <c r="C26" s="177" t="str">
        <f>IFERROR(VLOOKUP($B26,Nachschlagen!$B$2:$C$75,2, FALSE),"-")</f>
        <v>B 1.3.2.3</v>
      </c>
      <c r="D26" s="117">
        <f>SUMIF('FP Träger'!$B$11:$B$110,C26,'FP Träger'!$G$11:$G$110)</f>
        <v>0</v>
      </c>
      <c r="E26" s="168"/>
    </row>
    <row r="27" spans="1:5" ht="18.899999999999999" customHeight="1" x14ac:dyDescent="0.25">
      <c r="A27" s="298">
        <v>16</v>
      </c>
      <c r="B27" s="299" t="s">
        <v>48</v>
      </c>
      <c r="C27" s="177" t="str">
        <f>IFERROR(VLOOKUP($B27,Nachschlagen!$B$2:$C$75,2, FALSE),"-")</f>
        <v>B 1.3.2.4</v>
      </c>
      <c r="D27" s="117">
        <f>SUMIF('FP Träger'!$B$11:$B$110,C27,'FP Träger'!$G$11:$G$110)</f>
        <v>0</v>
      </c>
      <c r="E27" s="168"/>
    </row>
    <row r="28" spans="1:5" ht="18.899999999999999" customHeight="1" x14ac:dyDescent="0.25">
      <c r="A28" s="298">
        <v>17</v>
      </c>
      <c r="B28" s="299" t="s">
        <v>46</v>
      </c>
      <c r="C28" s="177" t="str">
        <f>IFERROR(VLOOKUP($B28,Nachschlagen!$B$2:$C$75,2, FALSE),"-")</f>
        <v>B 1.3.3.1</v>
      </c>
      <c r="D28" s="117">
        <f>SUMIF('FP Träger'!$B$11:$B$110,C28,'FP Träger'!$G$11:$G$110)</f>
        <v>0</v>
      </c>
      <c r="E28" s="168"/>
    </row>
    <row r="29" spans="1:5" ht="18.899999999999999" customHeight="1" x14ac:dyDescent="0.25">
      <c r="A29" s="298">
        <v>18</v>
      </c>
      <c r="B29" s="299" t="s">
        <v>234</v>
      </c>
      <c r="C29" s="177" t="str">
        <f>IFERROR(VLOOKUP($B29,Nachschlagen!$B$2:$C$75,2, FALSE),"-")</f>
        <v>B 1.3.3.2</v>
      </c>
      <c r="D29" s="117">
        <f>SUMIF('FP Träger'!$B$11:$B$110,C29,'FP Träger'!$G$11:$G$110)</f>
        <v>0</v>
      </c>
      <c r="E29" s="168"/>
    </row>
    <row r="30" spans="1:5" ht="18.899999999999999" customHeight="1" x14ac:dyDescent="0.25">
      <c r="A30" s="298">
        <v>19</v>
      </c>
      <c r="B30" s="299" t="s">
        <v>44</v>
      </c>
      <c r="C30" s="177" t="str">
        <f>IFERROR(VLOOKUP($B30,Nachschlagen!$B$2:$C$75,2, FALSE),"-")</f>
        <v>B 1.3.3.3</v>
      </c>
      <c r="D30" s="117">
        <f>SUMIF('FP Träger'!$B$11:$B$110,C30,'FP Träger'!$G$11:$G$110)</f>
        <v>0</v>
      </c>
      <c r="E30" s="168"/>
    </row>
    <row r="31" spans="1:5" ht="18.899999999999999" customHeight="1" x14ac:dyDescent="0.25">
      <c r="A31" s="298">
        <v>20</v>
      </c>
      <c r="B31" s="299" t="s">
        <v>42</v>
      </c>
      <c r="C31" s="177" t="str">
        <f>IFERROR(VLOOKUP($B31,Nachschlagen!$B$2:$C$75,2, FALSE),"-")</f>
        <v>B 1.3.4</v>
      </c>
      <c r="D31" s="117">
        <f>SUMIF('FP Träger'!$B$11:$B$110,C31,'FP Träger'!$G$11:$G$110)</f>
        <v>0</v>
      </c>
      <c r="E31" s="168"/>
    </row>
    <row r="32" spans="1:5" ht="18.899999999999999" customHeight="1" x14ac:dyDescent="0.25">
      <c r="A32" s="298">
        <v>21</v>
      </c>
      <c r="B32" s="299" t="s">
        <v>40</v>
      </c>
      <c r="C32" s="177" t="str">
        <f>IFERROR(VLOOKUP($B32,Nachschlagen!$B$2:$C$75,2, FALSE),"-")</f>
        <v>B 1.3.5</v>
      </c>
      <c r="D32" s="117">
        <f>SUMIF('FP Träger'!$B$11:$B$110,C32,'FP Träger'!$G$11:$G$110)</f>
        <v>0</v>
      </c>
      <c r="E32" s="168"/>
    </row>
    <row r="33" spans="1:5" s="320" customFormat="1" ht="19.5" customHeight="1" x14ac:dyDescent="0.3">
      <c r="A33" s="319"/>
      <c r="B33" s="317" t="s">
        <v>298</v>
      </c>
      <c r="C33" s="318" t="s">
        <v>297</v>
      </c>
      <c r="D33" s="158">
        <f>SUM(D21:D32)</f>
        <v>0</v>
      </c>
      <c r="E33" s="115"/>
    </row>
    <row r="34" spans="1:5" ht="19.5" customHeight="1" x14ac:dyDescent="0.25">
      <c r="A34" s="298">
        <v>22</v>
      </c>
      <c r="B34" s="299" t="s">
        <v>38</v>
      </c>
      <c r="C34" s="177" t="str">
        <f>IFERROR(VLOOKUP($B34,Nachschlagen!$B$2:$C$75,2, FALSE),"-")</f>
        <v>B 1.4.1.1</v>
      </c>
      <c r="D34" s="117">
        <f>SUMIF('FP Träger'!$B$11:$B$110,C34,'FP Träger'!$G$11:$G$110)</f>
        <v>0</v>
      </c>
      <c r="E34" s="168"/>
    </row>
    <row r="35" spans="1:5" ht="19.5" customHeight="1" x14ac:dyDescent="0.25">
      <c r="A35" s="298">
        <v>23</v>
      </c>
      <c r="B35" s="299" t="s">
        <v>36</v>
      </c>
      <c r="C35" s="177" t="str">
        <f>IFERROR(VLOOKUP($B35,Nachschlagen!$B$2:$C$75,2, FALSE),"-")</f>
        <v>B 1.4.1.2</v>
      </c>
      <c r="D35" s="117">
        <f>SUMIF('FP Träger'!$B$11:$B$110,C35,'FP Träger'!$G$11:$G$110)</f>
        <v>0</v>
      </c>
      <c r="E35" s="168"/>
    </row>
    <row r="36" spans="1:5" ht="19.5" customHeight="1" x14ac:dyDescent="0.25">
      <c r="A36" s="298">
        <v>24</v>
      </c>
      <c r="B36" s="299" t="s">
        <v>34</v>
      </c>
      <c r="C36" s="177" t="str">
        <f>IFERROR(VLOOKUP($B36,Nachschlagen!$B$2:$C$75,2, FALSE),"-")</f>
        <v>B.1.4.1.3</v>
      </c>
      <c r="D36" s="117">
        <f>SUMIF('FP Träger'!$B$11:$B$110,C36,'FP Träger'!$G$11:$G$110)</f>
        <v>0</v>
      </c>
      <c r="E36" s="168"/>
    </row>
    <row r="37" spans="1:5" ht="13.8" x14ac:dyDescent="0.25">
      <c r="A37" s="298">
        <v>25</v>
      </c>
      <c r="B37" s="299" t="s">
        <v>32</v>
      </c>
      <c r="C37" s="177" t="str">
        <f>IFERROR(VLOOKUP($B37,Nachschlagen!$B$2:$C$75,2, FALSE),"-")</f>
        <v>B 1.4.2.1</v>
      </c>
      <c r="D37" s="117">
        <f>SUMIF('FP Träger'!$B$11:$B$110,C37,'FP Träger'!$G$11:$G$110)</f>
        <v>0</v>
      </c>
      <c r="E37" s="168"/>
    </row>
    <row r="38" spans="1:5" ht="18.899999999999999" customHeight="1" x14ac:dyDescent="0.25">
      <c r="A38" s="298">
        <v>26</v>
      </c>
      <c r="B38" s="299" t="s">
        <v>30</v>
      </c>
      <c r="C38" s="177" t="str">
        <f>IFERROR(VLOOKUP($B38,Nachschlagen!$B$2:$C$75,2, FALSE),"-")</f>
        <v>B 1.4.2.2</v>
      </c>
      <c r="D38" s="117">
        <f>SUMIF('FP Träger'!$B$11:$B$110,C38,'FP Träger'!$G$11:$G$110)</f>
        <v>0</v>
      </c>
      <c r="E38" s="168"/>
    </row>
    <row r="39" spans="1:5" ht="18.899999999999999" customHeight="1" x14ac:dyDescent="0.25">
      <c r="A39" s="298">
        <v>27</v>
      </c>
      <c r="B39" s="299" t="s">
        <v>28</v>
      </c>
      <c r="C39" s="177" t="str">
        <f>IFERROR(VLOOKUP($B39,Nachschlagen!$B$2:$C$75,2, FALSE),"-")</f>
        <v>B 1.4.3.1</v>
      </c>
      <c r="D39" s="117">
        <f>SUMIF('FP Träger'!$B$11:$B$110,C39,'FP Träger'!$G$11:$G$110)</f>
        <v>0</v>
      </c>
      <c r="E39" s="168"/>
    </row>
    <row r="40" spans="1:5" ht="18.899999999999999" customHeight="1" x14ac:dyDescent="0.25">
      <c r="A40" s="298">
        <v>28</v>
      </c>
      <c r="B40" s="299" t="s">
        <v>26</v>
      </c>
      <c r="C40" s="177" t="str">
        <f>IFERROR(VLOOKUP($B40,Nachschlagen!$B$2:$C$75,2, FALSE),"-")</f>
        <v>B 1.4.3.2</v>
      </c>
      <c r="D40" s="117">
        <f>SUMIF('FP Träger'!$B$11:$B$110,C40,'FP Träger'!$G$11:$G$110)</f>
        <v>0</v>
      </c>
      <c r="E40" s="168"/>
    </row>
    <row r="41" spans="1:5" ht="18.899999999999999" customHeight="1" x14ac:dyDescent="0.25">
      <c r="A41" s="298">
        <v>29</v>
      </c>
      <c r="B41" s="299" t="s">
        <v>24</v>
      </c>
      <c r="C41" s="177" t="str">
        <f>IFERROR(VLOOKUP($B41,Nachschlagen!$B$2:$C$75,2, FALSE),"-")</f>
        <v>B 1.4.3.3</v>
      </c>
      <c r="D41" s="117">
        <f>SUMIF('FP Träger'!$B$11:$B$110,C41,'FP Träger'!$G$11:$G$110)</f>
        <v>0</v>
      </c>
      <c r="E41" s="168"/>
    </row>
    <row r="42" spans="1:5" ht="18.899999999999999" customHeight="1" x14ac:dyDescent="0.25">
      <c r="A42" s="298">
        <v>30</v>
      </c>
      <c r="B42" s="299" t="s">
        <v>22</v>
      </c>
      <c r="C42" s="177" t="str">
        <f>IFERROR(VLOOKUP($B42,Nachschlagen!$B$2:$C$75,2, FALSE),"-")</f>
        <v>B 1.4.3.4</v>
      </c>
      <c r="D42" s="117">
        <f>SUMIF('FP Träger'!$B$11:$B$110,C42,'FP Träger'!$G$11:$G$110)</f>
        <v>0</v>
      </c>
      <c r="E42" s="168"/>
    </row>
    <row r="43" spans="1:5" ht="18.899999999999999" customHeight="1" x14ac:dyDescent="0.25">
      <c r="A43" s="298">
        <v>31</v>
      </c>
      <c r="B43" s="299" t="s">
        <v>20</v>
      </c>
      <c r="C43" s="177" t="str">
        <f>IFERROR(VLOOKUP($B43,Nachschlagen!$B$2:$C$75,2, FALSE),"-")</f>
        <v>B 1.4.3.5</v>
      </c>
      <c r="D43" s="117">
        <f>SUMIF('FP Träger'!$B$11:$B$110,C43,'FP Träger'!$G$11:$G$110)</f>
        <v>0</v>
      </c>
      <c r="E43" s="168"/>
    </row>
    <row r="44" spans="1:5" ht="18.899999999999999" customHeight="1" x14ac:dyDescent="0.25">
      <c r="A44" s="298">
        <v>32</v>
      </c>
      <c r="B44" s="299" t="s">
        <v>18</v>
      </c>
      <c r="C44" s="177" t="str">
        <f>IFERROR(VLOOKUP($B44,Nachschlagen!$B$2:$C$75,2, FALSE),"-")</f>
        <v>B 1.4.3.6</v>
      </c>
      <c r="D44" s="117">
        <f>SUMIF('FP Träger'!$B$11:$B$110,C44,'FP Träger'!$G$11:$G$110)</f>
        <v>0</v>
      </c>
      <c r="E44" s="168"/>
    </row>
    <row r="45" spans="1:5" ht="18.899999999999999" customHeight="1" x14ac:dyDescent="0.25">
      <c r="A45" s="298">
        <v>33</v>
      </c>
      <c r="B45" s="299" t="s">
        <v>16</v>
      </c>
      <c r="C45" s="177" t="str">
        <f>IFERROR(VLOOKUP($B45,Nachschlagen!$B$2:$C$75,2, FALSE),"-")</f>
        <v>B 1.4.3.7</v>
      </c>
      <c r="D45" s="117">
        <f>SUMIF('FP Träger'!$B$11:$B$110,C45,'FP Träger'!$G$11:$G$110)</f>
        <v>0</v>
      </c>
      <c r="E45" s="168"/>
    </row>
    <row r="46" spans="1:5" ht="27.6" x14ac:dyDescent="0.25">
      <c r="A46" s="298">
        <v>34</v>
      </c>
      <c r="B46" s="299" t="s">
        <v>14</v>
      </c>
      <c r="C46" s="177" t="str">
        <f>IFERROR(VLOOKUP($B46,Nachschlagen!$B$2:$C$75,2, FALSE),"-")</f>
        <v>B 1.4.3.8</v>
      </c>
      <c r="D46" s="117">
        <f>SUMIF('FP Träger'!$B$11:$B$110,C46,'FP Träger'!$G$11:$G$110)</f>
        <v>0</v>
      </c>
      <c r="E46" s="168"/>
    </row>
    <row r="47" spans="1:5" ht="18.899999999999999" customHeight="1" x14ac:dyDescent="0.25">
      <c r="A47" s="298">
        <v>35</v>
      </c>
      <c r="B47" s="299" t="s">
        <v>12</v>
      </c>
      <c r="C47" s="177" t="str">
        <f>IFERROR(VLOOKUP($B47,Nachschlagen!$B$2:$C$75,2, FALSE),"-")</f>
        <v>B 1.4.3.9</v>
      </c>
      <c r="D47" s="117">
        <f>SUMIF('FP Träger'!$B$11:$B$110,C47,'FP Träger'!$G$11:$G$110)</f>
        <v>0</v>
      </c>
      <c r="E47" s="168"/>
    </row>
    <row r="48" spans="1:5" ht="18.899999999999999" customHeight="1" x14ac:dyDescent="0.25">
      <c r="A48" s="298">
        <v>36</v>
      </c>
      <c r="B48" s="299" t="s">
        <v>10</v>
      </c>
      <c r="C48" s="177" t="str">
        <f>IFERROR(VLOOKUP($B48,Nachschlagen!$B$2:$C$75,2, FALSE),"-")</f>
        <v>B 1.4.4</v>
      </c>
      <c r="D48" s="117">
        <f>SUMIF('FP Träger'!$B$11:$B$110,C48,'FP Träger'!$G$11:$G$110)</f>
        <v>0</v>
      </c>
      <c r="E48" s="168"/>
    </row>
    <row r="49" spans="1:5" ht="18.899999999999999" customHeight="1" x14ac:dyDescent="0.25">
      <c r="A49" s="298">
        <v>37</v>
      </c>
      <c r="B49" s="299" t="s">
        <v>8</v>
      </c>
      <c r="C49" s="177" t="str">
        <f>IFERROR(VLOOKUP($B49,Nachschlagen!$B$2:$C$75,2, FALSE),"-")</f>
        <v>B 1.4.5</v>
      </c>
      <c r="D49" s="117">
        <f>SUMIF('FP Träger'!$B$11:$B$110,C49,'FP Träger'!$G$11:$G$110)</f>
        <v>0</v>
      </c>
      <c r="E49" s="168"/>
    </row>
    <row r="50" spans="1:5" ht="18.899999999999999" customHeight="1" x14ac:dyDescent="0.25">
      <c r="A50" s="298">
        <v>38</v>
      </c>
      <c r="B50" s="299" t="s">
        <v>6</v>
      </c>
      <c r="C50" s="177" t="str">
        <f>IFERROR(VLOOKUP($B50,Nachschlagen!$B$2:$C$75,2, FALSE),"-")</f>
        <v>B 1.4.7</v>
      </c>
      <c r="D50" s="117">
        <f>SUMIF('FP Träger'!$B$11:$B$110,C50,'FP Träger'!$G$11:$G$110)</f>
        <v>0</v>
      </c>
      <c r="E50" s="168"/>
    </row>
    <row r="51" spans="1:5" ht="18.899999999999999" customHeight="1" x14ac:dyDescent="0.25">
      <c r="A51" s="298">
        <v>39</v>
      </c>
      <c r="B51" s="299" t="s">
        <v>326</v>
      </c>
      <c r="C51" s="177" t="str">
        <f>IFERROR(VLOOKUP($B51,Nachschlagen!$B$2:$C$75,2, FALSE),"-")</f>
        <v>B 1.4.9.1</v>
      </c>
      <c r="D51" s="117">
        <f>SUMIF('FP Träger'!$B$11:$B$110,C51,'FP Träger'!$G$11:$G$110)</f>
        <v>0</v>
      </c>
      <c r="E51" s="168"/>
    </row>
    <row r="52" spans="1:5" ht="27.6" x14ac:dyDescent="0.25">
      <c r="A52" s="298">
        <v>40</v>
      </c>
      <c r="B52" s="299" t="s">
        <v>340</v>
      </c>
      <c r="C52" s="177" t="str">
        <f>IFERROR(VLOOKUP($B52,Nachschlagen!$B$2:$C$75,2, FALSE),"-")</f>
        <v>B 1.4.9.2</v>
      </c>
      <c r="D52" s="117">
        <f>SUMIF('FP Träger'!$B$11:$B$110,C52,'FP Träger'!$G$11:$G$110)</f>
        <v>0</v>
      </c>
      <c r="E52" s="168"/>
    </row>
    <row r="53" spans="1:5" ht="19.5" customHeight="1" x14ac:dyDescent="0.25">
      <c r="A53" s="298">
        <v>41</v>
      </c>
      <c r="B53" s="299" t="s">
        <v>341</v>
      </c>
      <c r="C53" s="177" t="str">
        <f>IFERROR(VLOOKUP($B53,Nachschlagen!$B$2:$C$75,2, FALSE),"-")</f>
        <v>B 1.4.9.3</v>
      </c>
      <c r="D53" s="117">
        <f>SUMIF('FP Träger'!$B$11:$B$110,C53,'FP Träger'!$G$11:$G$110)</f>
        <v>0</v>
      </c>
      <c r="E53" s="168"/>
    </row>
    <row r="54" spans="1:5" ht="27.6" x14ac:dyDescent="0.25">
      <c r="A54" s="298">
        <v>42</v>
      </c>
      <c r="B54" s="299" t="s">
        <v>321</v>
      </c>
      <c r="C54" s="177" t="str">
        <f>IFERROR(VLOOKUP($B54,Nachschlagen!$B$2:$C$75,2, FALSE),"-")</f>
        <v>B 1.4.9.4</v>
      </c>
      <c r="D54" s="117">
        <f>SUMIF('FP Träger'!$B$11:$B$110,C54,'FP Träger'!$G$11:$G$110)</f>
        <v>0</v>
      </c>
      <c r="E54" s="168"/>
    </row>
    <row r="55" spans="1:5" ht="18.899999999999999" customHeight="1" x14ac:dyDescent="0.25">
      <c r="A55" s="298">
        <v>43</v>
      </c>
      <c r="B55" s="299" t="s">
        <v>336</v>
      </c>
      <c r="C55" s="177" t="str">
        <f>IFERROR(VLOOKUP($B55,Nachschlagen!$B$2:$C$75,2, FALSE),"-")</f>
        <v>B 1.4.9.5</v>
      </c>
      <c r="D55" s="117">
        <f>SUMIF('FP Träger'!$B$11:$B$110,C55,'FP Träger'!$G$11:$G$110)</f>
        <v>0</v>
      </c>
      <c r="E55" s="168"/>
    </row>
    <row r="56" spans="1:5" ht="18.899999999999999" customHeight="1" x14ac:dyDescent="0.25">
      <c r="A56" s="298">
        <v>44</v>
      </c>
      <c r="B56" s="299" t="s">
        <v>352</v>
      </c>
      <c r="C56" s="177" t="str">
        <f>IFERROR(VLOOKUP($B56,Nachschlagen!$B$2:$C$75,2, FALSE),"-")</f>
        <v>B 1.4.9.6</v>
      </c>
      <c r="D56" s="117">
        <f>SUMIF('FP Träger'!$B$11:$B$110,C56,'FP Träger'!$G$11:$G$110)</f>
        <v>0</v>
      </c>
      <c r="E56" s="168"/>
    </row>
    <row r="57" spans="1:5" s="320" customFormat="1" ht="19.5" customHeight="1" x14ac:dyDescent="0.3">
      <c r="A57" s="319"/>
      <c r="B57" s="317" t="s">
        <v>296</v>
      </c>
      <c r="C57" s="318" t="s">
        <v>295</v>
      </c>
      <c r="D57" s="158">
        <f>SUM(D34:D56)</f>
        <v>0</v>
      </c>
      <c r="E57" s="115"/>
    </row>
    <row r="58" spans="1:5" s="116" customFormat="1" ht="19.5" customHeight="1" x14ac:dyDescent="0.25">
      <c r="A58" s="301">
        <v>45</v>
      </c>
      <c r="B58" s="302" t="s">
        <v>362</v>
      </c>
      <c r="C58" s="236" t="str">
        <f>IFERROR(VLOOKUP($B58,Nachschlagen!$B$2:$C$75,2, FALSE),"-")</f>
        <v>B 1.4.6</v>
      </c>
      <c r="D58" s="235">
        <f>SUMIF('FP Träger'!$B$11:$B$110,C58,'FP Träger'!$G$11:$G$110)</f>
        <v>0</v>
      </c>
      <c r="E58" s="169"/>
    </row>
    <row r="59" spans="1:5" s="116" customFormat="1" ht="19.5" customHeight="1" x14ac:dyDescent="0.25">
      <c r="A59" s="301">
        <v>46</v>
      </c>
      <c r="B59" s="302" t="s">
        <v>150</v>
      </c>
      <c r="C59" s="236" t="str">
        <f>IFERROR(VLOOKUP($B59,Nachschlagen!$B$2:$C$75,2, FALSE),"-")</f>
        <v>B 1.4.8</v>
      </c>
      <c r="D59" s="235">
        <f>SUMIF('FP Träger'!$B$11:$B$110,C59,'FP Träger'!$G$11:$G$110)</f>
        <v>0</v>
      </c>
      <c r="E59" s="169"/>
    </row>
  </sheetData>
  <sheetProtection algorithmName="SHA-512" hashValue="NGnLfj9hddA3Lp3A+DASzGXMxdex0hJpCdwv3BgSCVZw11s0GchOdRzu3ppqCTwZ8hlRijvf4htyngPYhetYwQ==" saltValue="Nn7T/OynH/qYgw5cEz/E7A==" spinCount="100000" sheet="1" objects="1" scenarios="1"/>
  <mergeCells count="6">
    <mergeCell ref="C2:D2"/>
    <mergeCell ref="C7:D7"/>
    <mergeCell ref="C3:D3"/>
    <mergeCell ref="C4:D4"/>
    <mergeCell ref="C5:D5"/>
    <mergeCell ref="C6:D6"/>
  </mergeCells>
  <dataValidations disablePrompts="1" count="1">
    <dataValidation type="list" allowBlank="1" showInputMessage="1" showErrorMessage="1" sqref="B10:B16 B18:B19 B21:B32 B58:B59 B34:B56">
      <formula1>Bezeichnung_Kostenart</formula1>
    </dataValidation>
  </dataValidations>
  <printOptions horizontalCentered="1"/>
  <pageMargins left="0.70866141732283472" right="0.70866141732283472" top="0.78740157480314965" bottom="0.78740157480314965" header="0.31496062992125984" footer="0.31496062992125984"/>
  <pageSetup paperSize="9" scale="73" fitToHeight="0" orientation="landscape" r:id="rId1"/>
  <headerFooter>
    <oddHeader>&amp;L&amp;G&amp;R&amp;G</oddHeader>
    <oddFooter>&amp;L&amp;F
&amp;A&amp;CFinanzantrag_FB_SEK_V2_5_210415&amp;RSeite &amp;P von &amp;N</oddFooter>
  </headerFooter>
  <rowBreaks count="1" manualBreakCount="1">
    <brk id="33" max="4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S40"/>
  <sheetViews>
    <sheetView showGridLines="0" zoomScaleNormal="100" zoomScalePageLayoutView="50" workbookViewId="0">
      <selection activeCell="E11" sqref="E11"/>
    </sheetView>
  </sheetViews>
  <sheetFormatPr baseColWidth="10" defaultColWidth="11.44140625" defaultRowHeight="13.2" x14ac:dyDescent="0.25"/>
  <cols>
    <col min="1" max="1" width="7.88671875" style="102" customWidth="1"/>
    <col min="2" max="2" width="69.109375" style="103" bestFit="1" customWidth="1"/>
    <col min="3" max="3" width="18" style="104" customWidth="1"/>
    <col min="4" max="4" width="26.5546875" style="105" customWidth="1"/>
    <col min="5" max="5" width="54" style="106" customWidth="1"/>
    <col min="6" max="16384" width="11.44140625" style="107"/>
  </cols>
  <sheetData>
    <row r="1" spans="1:19" s="144" customFormat="1" ht="27.75" customHeight="1" x14ac:dyDescent="0.3">
      <c r="A1" s="146" t="s">
        <v>276</v>
      </c>
      <c r="B1" s="141"/>
      <c r="C1" s="142"/>
      <c r="D1" s="143"/>
    </row>
    <row r="2" spans="1:19" s="100" customFormat="1" ht="15.6" x14ac:dyDescent="0.3">
      <c r="A2" s="101"/>
      <c r="B2" s="4" t="s">
        <v>67</v>
      </c>
      <c r="C2" s="489">
        <f>'FP Träger'!D2</f>
        <v>0</v>
      </c>
      <c r="D2" s="489"/>
      <c r="E2" s="99"/>
    </row>
    <row r="3" spans="1:19" s="3" customFormat="1" ht="15" x14ac:dyDescent="0.25">
      <c r="A3" s="70"/>
      <c r="B3" s="4" t="s">
        <v>68</v>
      </c>
      <c r="C3" s="489">
        <f>'FP Träger'!D3</f>
        <v>0</v>
      </c>
      <c r="D3" s="489"/>
      <c r="E3" s="6"/>
      <c r="F3" s="6"/>
      <c r="G3" s="21"/>
      <c r="I3" s="70"/>
      <c r="J3" s="22"/>
      <c r="K3" s="6"/>
      <c r="L3" s="23"/>
      <c r="M3" s="24"/>
      <c r="N3" s="25"/>
      <c r="O3" s="26"/>
      <c r="P3" s="22"/>
      <c r="Q3" s="6"/>
      <c r="R3" s="7"/>
      <c r="S3" s="24"/>
    </row>
    <row r="4" spans="1:19" s="3" customFormat="1" ht="15" x14ac:dyDescent="0.25">
      <c r="A4" s="70"/>
      <c r="B4" s="4"/>
      <c r="C4" s="491"/>
      <c r="D4" s="491"/>
      <c r="E4" s="6"/>
      <c r="F4" s="6"/>
      <c r="G4" s="21"/>
      <c r="I4" s="70"/>
      <c r="J4" s="22"/>
      <c r="K4" s="6"/>
      <c r="L4" s="23"/>
      <c r="M4" s="24"/>
      <c r="N4" s="25"/>
      <c r="O4" s="26"/>
      <c r="P4" s="22"/>
      <c r="Q4" s="6"/>
      <c r="R4" s="7"/>
      <c r="S4" s="24"/>
    </row>
    <row r="5" spans="1:19" s="3" customFormat="1" ht="15" x14ac:dyDescent="0.25">
      <c r="A5" s="70"/>
      <c r="B5" s="4" t="s">
        <v>70</v>
      </c>
      <c r="C5" s="492" t="str">
        <f>'FP Träger'!D5</f>
        <v>00.01.1900  bis  00.01.1900</v>
      </c>
      <c r="D5" s="492"/>
      <c r="E5" s="6"/>
      <c r="F5" s="6"/>
      <c r="G5" s="21"/>
      <c r="I5" s="70"/>
      <c r="J5" s="22"/>
      <c r="K5" s="6"/>
      <c r="L5" s="23"/>
      <c r="M5" s="24"/>
      <c r="N5" s="25"/>
      <c r="O5" s="26"/>
      <c r="P5" s="22"/>
      <c r="Q5" s="6"/>
      <c r="R5" s="7"/>
      <c r="S5" s="24"/>
    </row>
    <row r="6" spans="1:19" s="3" customFormat="1" ht="15" x14ac:dyDescent="0.25">
      <c r="A6" s="70"/>
      <c r="B6" s="4"/>
      <c r="C6" s="492"/>
      <c r="D6" s="492"/>
      <c r="E6" s="6"/>
      <c r="F6" s="6"/>
      <c r="G6" s="21"/>
      <c r="I6" s="70"/>
      <c r="J6" s="22"/>
      <c r="K6" s="6"/>
      <c r="L6" s="23"/>
      <c r="M6" s="24"/>
      <c r="N6" s="25"/>
      <c r="O6" s="26"/>
      <c r="P6" s="22"/>
      <c r="Q6" s="6"/>
      <c r="R6" s="7"/>
      <c r="S6" s="24"/>
    </row>
    <row r="7" spans="1:19" s="3" customFormat="1" ht="15" x14ac:dyDescent="0.25">
      <c r="A7" s="70"/>
      <c r="B7" s="4" t="s">
        <v>85</v>
      </c>
      <c r="C7" s="493" t="str">
        <f>'FP Träger'!D7</f>
        <v>Fehlbedarf</v>
      </c>
      <c r="D7" s="493"/>
      <c r="E7" s="6"/>
      <c r="F7" s="6"/>
      <c r="G7" s="21"/>
      <c r="I7" s="70"/>
      <c r="J7" s="22"/>
      <c r="K7" s="6"/>
      <c r="L7" s="23"/>
      <c r="M7" s="24"/>
      <c r="N7" s="25"/>
      <c r="O7" s="26"/>
      <c r="P7" s="22"/>
      <c r="Q7" s="6"/>
      <c r="R7" s="7"/>
      <c r="S7" s="24"/>
    </row>
    <row r="8" spans="1:19" s="3" customFormat="1" ht="15" x14ac:dyDescent="0.25">
      <c r="A8" s="70"/>
      <c r="B8" s="4" t="s">
        <v>128</v>
      </c>
      <c r="C8" s="490" t="str">
        <f>'FP Träger'!D8</f>
        <v>bitte auswählen</v>
      </c>
      <c r="D8" s="490"/>
      <c r="E8" s="6"/>
      <c r="F8" s="6"/>
      <c r="G8" s="21"/>
      <c r="I8" s="70"/>
      <c r="J8" s="22"/>
      <c r="K8" s="6"/>
      <c r="L8" s="23"/>
      <c r="M8" s="24"/>
      <c r="N8" s="25"/>
      <c r="O8" s="26"/>
      <c r="P8" s="22"/>
      <c r="Q8" s="6"/>
      <c r="R8" s="7"/>
      <c r="S8" s="24"/>
    </row>
    <row r="9" spans="1:19" ht="13.8" thickBot="1" x14ac:dyDescent="0.3"/>
    <row r="10" spans="1:19" ht="27" thickBot="1" x14ac:dyDescent="0.3">
      <c r="A10" s="119" t="s">
        <v>0</v>
      </c>
      <c r="B10" s="171" t="s">
        <v>275</v>
      </c>
      <c r="C10" s="176" t="s">
        <v>113</v>
      </c>
      <c r="D10" s="80" t="s">
        <v>115</v>
      </c>
      <c r="E10" s="120" t="s">
        <v>2</v>
      </c>
    </row>
    <row r="11" spans="1:19" ht="21.75" customHeight="1" x14ac:dyDescent="0.25">
      <c r="A11" s="111">
        <v>1</v>
      </c>
      <c r="B11" s="172" t="s">
        <v>92</v>
      </c>
      <c r="C11" s="177" t="str">
        <f>IFERROR(VLOOKUP($B11,Nachschlagen!$B$2:$C$75,2, FALSE),"-")</f>
        <v>C 1.1.1.1</v>
      </c>
      <c r="D11" s="121">
        <f>SUMIF('FP Träger'!$B$11:$B$110,C11,'FP Träger'!$G$11:$G$110)</f>
        <v>0</v>
      </c>
      <c r="E11" s="167"/>
    </row>
    <row r="12" spans="1:19" ht="21.75" customHeight="1" x14ac:dyDescent="0.25">
      <c r="A12" s="112">
        <v>2</v>
      </c>
      <c r="B12" s="173" t="s">
        <v>93</v>
      </c>
      <c r="C12" s="177" t="str">
        <f>IFERROR(VLOOKUP($B12,Nachschlagen!$B$2:$C$75,2, FALSE),"-")</f>
        <v>C 1.1.1.2</v>
      </c>
      <c r="D12" s="121">
        <f>SUMIF('FP Träger'!$B$11:$B$110,C12,'FP Träger'!$G$11:$G$110)</f>
        <v>0</v>
      </c>
      <c r="E12" s="168"/>
    </row>
    <row r="13" spans="1:19" ht="21.75" customHeight="1" x14ac:dyDescent="0.25">
      <c r="A13" s="112">
        <v>3</v>
      </c>
      <c r="B13" s="173" t="s">
        <v>94</v>
      </c>
      <c r="C13" s="177" t="str">
        <f>IFERROR(VLOOKUP($B13,Nachschlagen!$B$2:$C$75,2, FALSE),"-")</f>
        <v>C 1.1.1.3</v>
      </c>
      <c r="D13" s="121">
        <f>SUMIF('FP Träger'!$B$11:$B$110,C13,'FP Träger'!$G$11:$G$110)</f>
        <v>0</v>
      </c>
      <c r="E13" s="168"/>
    </row>
    <row r="14" spans="1:19" ht="21.75" customHeight="1" x14ac:dyDescent="0.25">
      <c r="A14" s="112">
        <v>4</v>
      </c>
      <c r="B14" s="173" t="s">
        <v>95</v>
      </c>
      <c r="C14" s="177" t="str">
        <f>IFERROR(VLOOKUP($B14,Nachschlagen!$B$2:$C$75,2, FALSE),"-")</f>
        <v xml:space="preserve">C 1.1.2.1_31 </v>
      </c>
      <c r="D14" s="121">
        <f>SUMIF('FP Träger'!$B$11:$B$110,C14,'FP Träger'!$G$11:$G$110)</f>
        <v>0</v>
      </c>
      <c r="E14" s="168"/>
    </row>
    <row r="15" spans="1:19" ht="21.75" customHeight="1" x14ac:dyDescent="0.25">
      <c r="A15" s="112">
        <v>5</v>
      </c>
      <c r="B15" s="173" t="s">
        <v>96</v>
      </c>
      <c r="C15" s="177" t="str">
        <f>IFERROR(VLOOKUP($B15,Nachschlagen!$B$2:$C$75,2, FALSE),"-")</f>
        <v>C 1.1.2.1_68a</v>
      </c>
      <c r="D15" s="121">
        <f>SUMIF('FP Träger'!$B$11:$B$110,C15,'FP Träger'!$G$11:$G$110)</f>
        <v>0</v>
      </c>
      <c r="E15" s="168"/>
    </row>
    <row r="16" spans="1:19" ht="21.75" customHeight="1" x14ac:dyDescent="0.25">
      <c r="A16" s="112">
        <v>6</v>
      </c>
      <c r="B16" s="173" t="s">
        <v>97</v>
      </c>
      <c r="C16" s="177" t="str">
        <f>IFERROR(VLOOKUP($B16,Nachschlagen!$B$2:$C$75,2, FALSE),"-")</f>
        <v xml:space="preserve">C 1.1.2.1_21 </v>
      </c>
      <c r="D16" s="121">
        <f>SUMIF('FP Träger'!$B$11:$B$110,C16,'FP Träger'!$G$11:$G$110)</f>
        <v>0</v>
      </c>
      <c r="E16" s="168"/>
    </row>
    <row r="17" spans="1:5" ht="21.75" customHeight="1" x14ac:dyDescent="0.25">
      <c r="A17" s="112">
        <v>7</v>
      </c>
      <c r="B17" s="173" t="s">
        <v>98</v>
      </c>
      <c r="C17" s="177" t="str">
        <f>IFERROR(VLOOKUP($B17,Nachschlagen!$B$2:$C$75,2, FALSE),"-")</f>
        <v>C 1.1.2.1_51</v>
      </c>
      <c r="D17" s="121">
        <f>SUMIF('FP Träger'!$B$11:$B$110,C17,'FP Träger'!$G$11:$G$110)</f>
        <v>0</v>
      </c>
      <c r="E17" s="168"/>
    </row>
    <row r="18" spans="1:5" ht="21.75" customHeight="1" x14ac:dyDescent="0.25">
      <c r="A18" s="112">
        <v>8</v>
      </c>
      <c r="B18" s="173" t="s">
        <v>99</v>
      </c>
      <c r="C18" s="177" t="str">
        <f>IFERROR(VLOOKUP($B18,Nachschlagen!$B$2:$C$75,2, FALSE),"-")</f>
        <v>C 1.1.2.1_24</v>
      </c>
      <c r="D18" s="121">
        <f>SUMIF('FP Träger'!$B$11:$B$110,C18,'FP Träger'!$G$11:$G$110)</f>
        <v>0</v>
      </c>
      <c r="E18" s="168"/>
    </row>
    <row r="19" spans="1:5" ht="21.75" customHeight="1" x14ac:dyDescent="0.25">
      <c r="A19" s="112">
        <v>9</v>
      </c>
      <c r="B19" s="173" t="s">
        <v>100</v>
      </c>
      <c r="C19" s="177" t="str">
        <f>IFERROR(VLOOKUP($B19,Nachschlagen!$B$2:$C$75,2, FALSE),"-")</f>
        <v>C 1.1.2.1_41</v>
      </c>
      <c r="D19" s="121">
        <f>SUMIF('FP Träger'!$B$11:$B$110,C19,'FP Träger'!$G$11:$G$110)</f>
        <v>0</v>
      </c>
      <c r="E19" s="168"/>
    </row>
    <row r="20" spans="1:5" ht="21.75" customHeight="1" x14ac:dyDescent="0.25">
      <c r="A20" s="112">
        <v>10</v>
      </c>
      <c r="B20" s="173" t="s">
        <v>101</v>
      </c>
      <c r="C20" s="177" t="str">
        <f>IFERROR(VLOOKUP($B20,Nachschlagen!$B$2:$C$75,2, FALSE),"-")</f>
        <v>C 1.1.2.1_11</v>
      </c>
      <c r="D20" s="121">
        <f>SUMIF('FP Träger'!$B$11:$B$110,C20,'FP Träger'!$G$11:$G$110)</f>
        <v>0</v>
      </c>
      <c r="E20" s="168"/>
    </row>
    <row r="21" spans="1:5" ht="21.75" customHeight="1" x14ac:dyDescent="0.25">
      <c r="A21" s="112">
        <v>11</v>
      </c>
      <c r="B21" s="173" t="s">
        <v>102</v>
      </c>
      <c r="C21" s="177" t="str">
        <f>IFERROR(VLOOKUP($B21,Nachschlagen!$B$2:$C$75,2, FALSE),"-")</f>
        <v>C 1.1.2.1_22</v>
      </c>
      <c r="D21" s="121">
        <f>SUMIF('FP Träger'!$B$11:$B$110,C21,'FP Träger'!$G$11:$G$110)</f>
        <v>0</v>
      </c>
      <c r="E21" s="168"/>
    </row>
    <row r="22" spans="1:5" ht="21.75" customHeight="1" x14ac:dyDescent="0.25">
      <c r="A22" s="112">
        <v>12</v>
      </c>
      <c r="B22" s="173" t="s">
        <v>103</v>
      </c>
      <c r="C22" s="177" t="str">
        <f>IFERROR(VLOOKUP($B22,Nachschlagen!$B$2:$C$75,2, FALSE),"-")</f>
        <v>C 1.1.2.1_ 68b</v>
      </c>
      <c r="D22" s="121">
        <f>SUMIF('FP Träger'!$B$11:$B$110,C22,'FP Träger'!$G$11:$G$110)</f>
        <v>0</v>
      </c>
      <c r="E22" s="168"/>
    </row>
    <row r="23" spans="1:5" ht="21.75" customHeight="1" x14ac:dyDescent="0.25">
      <c r="A23" s="112">
        <v>13</v>
      </c>
      <c r="B23" s="173" t="s">
        <v>104</v>
      </c>
      <c r="C23" s="177" t="str">
        <f>IFERROR(VLOOKUP($B23,Nachschlagen!$B$2:$C$75,2, FALSE),"-")</f>
        <v>C 1.1.2.1_71</v>
      </c>
      <c r="D23" s="121">
        <f>SUMIF('FP Träger'!$B$11:$B$110,C23,'FP Träger'!$G$11:$G$110)</f>
        <v>0</v>
      </c>
      <c r="E23" s="168"/>
    </row>
    <row r="24" spans="1:5" ht="21.75" customHeight="1" x14ac:dyDescent="0.25">
      <c r="A24" s="112">
        <v>14</v>
      </c>
      <c r="B24" s="173" t="s">
        <v>105</v>
      </c>
      <c r="C24" s="177" t="str">
        <f>IFERROR(VLOOKUP($B24,Nachschlagen!$B$2:$C$75,2, FALSE),"-")</f>
        <v>C 1.1.2.2.1</v>
      </c>
      <c r="D24" s="121">
        <f>SUMIF('FP Träger'!$B$11:$B$110,C24,'FP Träger'!$G$11:$G$110)</f>
        <v>0</v>
      </c>
      <c r="E24" s="168"/>
    </row>
    <row r="25" spans="1:5" ht="21.75" customHeight="1" x14ac:dyDescent="0.25">
      <c r="A25" s="112">
        <v>15</v>
      </c>
      <c r="B25" s="173" t="s">
        <v>106</v>
      </c>
      <c r="C25" s="177" t="str">
        <f>IFERROR(VLOOKUP($B25,Nachschlagen!$B$2:$C$75,2, FALSE),"-")</f>
        <v>C 1.1.2.2.2</v>
      </c>
      <c r="D25" s="121">
        <f>SUMIF('FP Träger'!$B$11:$B$110,C25,'FP Träger'!$G$11:$G$110)</f>
        <v>0</v>
      </c>
      <c r="E25" s="168"/>
    </row>
    <row r="26" spans="1:5" ht="21.75" customHeight="1" x14ac:dyDescent="0.25">
      <c r="A26" s="112">
        <v>16</v>
      </c>
      <c r="B26" s="173" t="s">
        <v>107</v>
      </c>
      <c r="C26" s="177" t="str">
        <f>IFERROR(VLOOKUP($B26,Nachschlagen!$B$2:$C$75,2, FALSE),"-")</f>
        <v>C 1.1.3</v>
      </c>
      <c r="D26" s="121">
        <f>SUMIF('FP Träger'!$B$11:$B$110,C26,'FP Träger'!$G$11:$G$110)</f>
        <v>0</v>
      </c>
      <c r="E26" s="168"/>
    </row>
    <row r="27" spans="1:5" ht="21.75" customHeight="1" x14ac:dyDescent="0.25">
      <c r="A27" s="112">
        <v>17</v>
      </c>
      <c r="B27" s="173" t="s">
        <v>108</v>
      </c>
      <c r="C27" s="177" t="str">
        <f>IFERROR(VLOOKUP($B27,Nachschlagen!$B$2:$C$75,2, FALSE),"-")</f>
        <v>C 1.1.4.1</v>
      </c>
      <c r="D27" s="121">
        <f>SUMIF('FP Träger'!$B$11:$B$110,C27,'FP Träger'!$G$11:$G$110)</f>
        <v>0</v>
      </c>
      <c r="E27" s="168"/>
    </row>
    <row r="28" spans="1:5" ht="21.75" customHeight="1" x14ac:dyDescent="0.25">
      <c r="A28" s="112">
        <v>18</v>
      </c>
      <c r="B28" s="173" t="s">
        <v>109</v>
      </c>
      <c r="C28" s="177" t="str">
        <f>IFERROR(VLOOKUP($B28,Nachschlagen!$B$2:$C$75,2, FALSE),"-")</f>
        <v>C 1.1.4.2</v>
      </c>
      <c r="D28" s="121">
        <f>SUMIF('FP Träger'!$B$11:$B$110,C28,'FP Träger'!$G$11:$G$110)</f>
        <v>0</v>
      </c>
      <c r="E28" s="168"/>
    </row>
    <row r="29" spans="1:5" ht="21.75" customHeight="1" x14ac:dyDescent="0.25">
      <c r="A29" s="112">
        <v>19</v>
      </c>
      <c r="B29" s="173" t="s">
        <v>110</v>
      </c>
      <c r="C29" s="177" t="str">
        <f>IFERROR(VLOOKUP($B29,Nachschlagen!$B$2:$C$75,2, FALSE),"-")</f>
        <v>C 1.1.4.3</v>
      </c>
      <c r="D29" s="121">
        <f>SUMIF('FP Träger'!$B$11:$B$110,C29,'FP Träger'!$G$11:$G$110)</f>
        <v>0</v>
      </c>
      <c r="E29" s="168"/>
    </row>
    <row r="30" spans="1:5" ht="21.75" customHeight="1" x14ac:dyDescent="0.25">
      <c r="A30" s="112">
        <v>20</v>
      </c>
      <c r="B30" s="173" t="s">
        <v>111</v>
      </c>
      <c r="C30" s="177" t="str">
        <f>IFERROR(VLOOKUP($B30,Nachschlagen!$B$2:$C$75,2, FALSE),"-")</f>
        <v>C 1.1.4.4</v>
      </c>
      <c r="D30" s="121">
        <f>SUMIF('FP Träger'!$B$11:$B$110,C30,'FP Träger'!$G$11:$G$110)</f>
        <v>0</v>
      </c>
      <c r="E30" s="168"/>
    </row>
    <row r="31" spans="1:5" ht="21.75" customHeight="1" x14ac:dyDescent="0.25">
      <c r="A31" s="112">
        <v>21</v>
      </c>
      <c r="B31" s="173" t="s">
        <v>112</v>
      </c>
      <c r="C31" s="177" t="str">
        <f>IFERROR(VLOOKUP($B31,Nachschlagen!$B$2:$C$75,2, FALSE),"-")</f>
        <v>C 1.1.5</v>
      </c>
      <c r="D31" s="121">
        <f>SUMIF('FP Träger'!$B$11:$B$110,C31,'FP Träger'!$G$11:$G$110)</f>
        <v>0</v>
      </c>
      <c r="E31" s="168"/>
    </row>
    <row r="32" spans="1:5" ht="21.75" customHeight="1" x14ac:dyDescent="0.25">
      <c r="A32" s="114"/>
      <c r="B32" s="174" t="s">
        <v>82</v>
      </c>
      <c r="C32" s="178"/>
      <c r="D32" s="157">
        <f>SUM(D11:D31)</f>
        <v>0</v>
      </c>
      <c r="E32" s="118"/>
    </row>
    <row r="33" spans="1:5" ht="21.75" customHeight="1" x14ac:dyDescent="0.25">
      <c r="A33" s="112">
        <v>22</v>
      </c>
      <c r="B33" s="173" t="s">
        <v>151</v>
      </c>
      <c r="C33" s="177" t="str">
        <f>IFERROR(VLOOKUP($B33,Nachschlagen!$B$2:$C$75,2, FALSE),"-")</f>
        <v>C 1.2.1.1</v>
      </c>
      <c r="D33" s="121">
        <f>SUMIF('FP Träger'!$B$11:$B$110,C33,'FP Träger'!$G$11:$G$110)</f>
        <v>0</v>
      </c>
      <c r="E33" s="168"/>
    </row>
    <row r="34" spans="1:5" ht="21.75" customHeight="1" x14ac:dyDescent="0.25">
      <c r="A34" s="112">
        <v>23</v>
      </c>
      <c r="B34" s="173" t="s">
        <v>152</v>
      </c>
      <c r="C34" s="177" t="str">
        <f>IFERROR(VLOOKUP($B34,Nachschlagen!$B$2:$C$75,2, FALSE),"-")</f>
        <v>C 1.2.1.2</v>
      </c>
      <c r="D34" s="121">
        <f>SUMIF('FP Träger'!$B$11:$B$110,C34,'FP Träger'!$G$11:$G$110)</f>
        <v>0</v>
      </c>
      <c r="E34" s="168"/>
    </row>
    <row r="35" spans="1:5" ht="21.75" customHeight="1" x14ac:dyDescent="0.25">
      <c r="A35" s="112">
        <v>24</v>
      </c>
      <c r="B35" s="173" t="s">
        <v>153</v>
      </c>
      <c r="C35" s="177" t="str">
        <f>IFERROR(VLOOKUP($B35,Nachschlagen!$B$2:$C$75,2, FALSE),"-")</f>
        <v>C 1.2.1.3</v>
      </c>
      <c r="D35" s="121">
        <f>SUMIF('FP Träger'!$B$11:$B$110,C35,'FP Träger'!$G$11:$G$110)</f>
        <v>0</v>
      </c>
      <c r="E35" s="168"/>
    </row>
    <row r="36" spans="1:5" ht="21.75" customHeight="1" x14ac:dyDescent="0.25">
      <c r="A36" s="112">
        <v>25</v>
      </c>
      <c r="B36" s="173" t="s">
        <v>154</v>
      </c>
      <c r="C36" s="177" t="str">
        <f>IFERROR(VLOOKUP($B36,Nachschlagen!$B$2:$C$75,2, FALSE),"-")</f>
        <v>C 1.2.2_41</v>
      </c>
      <c r="D36" s="121">
        <f>SUMIF('FP Träger'!$B$11:$B$110,C36,'FP Träger'!$G$11:$G$110)</f>
        <v>0</v>
      </c>
      <c r="E36" s="168"/>
    </row>
    <row r="37" spans="1:5" ht="21.75" customHeight="1" x14ac:dyDescent="0.25">
      <c r="A37" s="112">
        <v>26</v>
      </c>
      <c r="B37" s="173" t="s">
        <v>155</v>
      </c>
      <c r="C37" s="177" t="str">
        <f>IFERROR(VLOOKUP($B37,Nachschlagen!$B$2:$C$75,2, FALSE),"-")</f>
        <v>C 1.2.2_11</v>
      </c>
      <c r="D37" s="121">
        <f>SUMIF('FP Träger'!$B$11:$B$110,C37,'FP Träger'!$G$11:$G$110)</f>
        <v>0</v>
      </c>
      <c r="E37" s="168"/>
    </row>
    <row r="38" spans="1:5" ht="21.75" customHeight="1" x14ac:dyDescent="0.25">
      <c r="A38" s="112">
        <v>27</v>
      </c>
      <c r="B38" s="173" t="s">
        <v>156</v>
      </c>
      <c r="C38" s="177" t="str">
        <f>IFERROR(VLOOKUP($B38,Nachschlagen!$B$2:$C$75,2, FALSE),"-")</f>
        <v>C 1.2.3.1</v>
      </c>
      <c r="D38" s="121">
        <f>SUMIF('FP Träger'!$B$11:$B$110,C38,'FP Träger'!$G$11:$G$110)</f>
        <v>0</v>
      </c>
      <c r="E38" s="168"/>
    </row>
    <row r="39" spans="1:5" ht="21.75" customHeight="1" x14ac:dyDescent="0.25">
      <c r="A39" s="112">
        <v>28</v>
      </c>
      <c r="B39" s="173" t="s">
        <v>157</v>
      </c>
      <c r="C39" s="177" t="str">
        <f>IFERROR(VLOOKUP($B39,Nachschlagen!$B$2:$C$75,2, FALSE),"-")</f>
        <v>C 1.2.4</v>
      </c>
      <c r="D39" s="121">
        <f>SUMIF('FP Träger'!$B$11:$B$110,C39,'FP Träger'!$G$11:$G$110)</f>
        <v>0</v>
      </c>
      <c r="E39" s="168"/>
    </row>
    <row r="40" spans="1:5" s="116" customFormat="1" ht="21.75" customHeight="1" x14ac:dyDescent="0.25">
      <c r="A40" s="114"/>
      <c r="B40" s="175" t="s">
        <v>83</v>
      </c>
      <c r="C40" s="178"/>
      <c r="D40" s="157">
        <f>SUM(D33:D39)</f>
        <v>0</v>
      </c>
      <c r="E40" s="118"/>
    </row>
  </sheetData>
  <sheetProtection password="CA91" sheet="1" objects="1" scenarios="1"/>
  <mergeCells count="7">
    <mergeCell ref="C8:D8"/>
    <mergeCell ref="C5:D5"/>
    <mergeCell ref="C2:D2"/>
    <mergeCell ref="C3:D3"/>
    <mergeCell ref="C4:D4"/>
    <mergeCell ref="C6:D6"/>
    <mergeCell ref="C7:D7"/>
  </mergeCells>
  <dataValidations disablePrompts="1" count="1">
    <dataValidation type="list" allowBlank="1" showInputMessage="1" showErrorMessage="1" sqref="B11:B31 B33:B39">
      <formula1>Bezeichnung_Kostenart</formula1>
    </dataValidation>
  </dataValidations>
  <printOptions horizontalCentered="1"/>
  <pageMargins left="0.70866141732283472" right="0.70866141732283472" top="0.78740157480314965" bottom="0.78740157480314965" header="0.31496062992125984" footer="0.31496062992125984"/>
  <pageSetup paperSize="9" scale="74" fitToHeight="0" orientation="landscape" r:id="rId1"/>
  <headerFooter>
    <oddHeader>&amp;L&amp;G&amp;R&amp;G</oddHeader>
    <oddFooter>&amp;L&amp;F
&amp;A&amp;CFinanzantrag_FB_SEK_V2_5_210415&amp;RSeite &amp;P von &amp;N</oddFooter>
  </headerFooter>
  <rowBreaks count="1" manualBreakCount="1">
    <brk id="31" max="4" man="1"/>
  </rowBreaks>
  <colBreaks count="1" manualBreakCount="1">
    <brk id="7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G73"/>
  <sheetViews>
    <sheetView showGridLines="0" zoomScaleNormal="100" zoomScalePageLayoutView="70" workbookViewId="0">
      <selection activeCell="B8" sqref="B8:C8"/>
    </sheetView>
  </sheetViews>
  <sheetFormatPr baseColWidth="10" defaultColWidth="11.44140625" defaultRowHeight="13.2" x14ac:dyDescent="0.25"/>
  <cols>
    <col min="1" max="1" width="41.5546875" style="126" customWidth="1"/>
    <col min="2" max="2" width="44.88671875" style="129" customWidth="1"/>
    <col min="3" max="3" width="38.88671875" style="149" customWidth="1"/>
    <col min="4" max="16384" width="11.44140625" style="126"/>
  </cols>
  <sheetData>
    <row r="1" spans="1:3" s="100" customFormat="1" ht="17.399999999999999" x14ac:dyDescent="0.3">
      <c r="A1" s="156" t="s">
        <v>194</v>
      </c>
      <c r="B1" s="2"/>
      <c r="C1" s="147"/>
    </row>
    <row r="2" spans="1:3" s="100" customFormat="1" ht="15.6" x14ac:dyDescent="0.3">
      <c r="B2" s="2"/>
      <c r="C2" s="147"/>
    </row>
    <row r="3" spans="1:3" s="30" customFormat="1" ht="15.6" x14ac:dyDescent="0.3">
      <c r="A3" s="187" t="s">
        <v>67</v>
      </c>
      <c r="B3" s="150">
        <f>'FP Träger'!D2</f>
        <v>0</v>
      </c>
      <c r="C3" s="92"/>
    </row>
    <row r="4" spans="1:3" s="30" customFormat="1" ht="15.6" x14ac:dyDescent="0.3">
      <c r="A4" s="187" t="s">
        <v>68</v>
      </c>
      <c r="B4" s="150">
        <f>'FP Träger'!D3</f>
        <v>0</v>
      </c>
      <c r="C4" s="151"/>
    </row>
    <row r="5" spans="1:3" s="30" customFormat="1" ht="15.6" x14ac:dyDescent="0.3">
      <c r="A5" s="187"/>
      <c r="B5" s="152"/>
      <c r="C5" s="153"/>
    </row>
    <row r="6" spans="1:3" s="30" customFormat="1" ht="15.6" x14ac:dyDescent="0.3">
      <c r="A6" s="187" t="s">
        <v>70</v>
      </c>
      <c r="B6" s="154" t="str">
        <f>'FP Träger'!D5</f>
        <v>00.01.1900  bis  00.01.1900</v>
      </c>
      <c r="C6" s="155"/>
    </row>
    <row r="7" spans="1:3" s="30" customFormat="1" ht="15.6" x14ac:dyDescent="0.3">
      <c r="A7" s="187"/>
      <c r="B7" s="154"/>
      <c r="C7" s="155"/>
    </row>
    <row r="8" spans="1:3" s="30" customFormat="1" ht="15.6" x14ac:dyDescent="0.3">
      <c r="A8" s="187" t="s">
        <v>85</v>
      </c>
      <c r="B8" s="494" t="str">
        <f>'FP Träger'!D7</f>
        <v>Fehlbedarf</v>
      </c>
      <c r="C8" s="494"/>
    </row>
    <row r="9" spans="1:3" s="30" customFormat="1" ht="15.6" x14ac:dyDescent="0.3">
      <c r="A9" s="187" t="s">
        <v>128</v>
      </c>
      <c r="B9" s="494" t="str">
        <f>'FP Träger'!D8</f>
        <v>bitte auswählen</v>
      </c>
      <c r="C9" s="494"/>
    </row>
    <row r="10" spans="1:3" s="237" customFormat="1" ht="15.6" x14ac:dyDescent="0.3">
      <c r="A10" s="239"/>
      <c r="B10" s="151"/>
      <c r="C10" s="238"/>
    </row>
    <row r="11" spans="1:3" s="100" customFormat="1" ht="27" customHeight="1" thickBot="1" x14ac:dyDescent="0.35">
      <c r="A11" s="99" t="s">
        <v>72</v>
      </c>
      <c r="B11" s="122"/>
      <c r="C11" s="147"/>
    </row>
    <row r="12" spans="1:3" s="100" customFormat="1" ht="24.9" customHeight="1" x14ac:dyDescent="0.3">
      <c r="A12" s="266" t="s">
        <v>1</v>
      </c>
      <c r="B12" s="267" t="s">
        <v>115</v>
      </c>
      <c r="C12" s="147"/>
    </row>
    <row r="13" spans="1:3" s="123" customFormat="1" ht="24.9" customHeight="1" x14ac:dyDescent="0.25">
      <c r="A13" s="268" t="s">
        <v>311</v>
      </c>
      <c r="B13" s="270">
        <f>'Gesamt-Ausgaben'!D17</f>
        <v>0</v>
      </c>
      <c r="C13" s="148"/>
    </row>
    <row r="14" spans="1:3" s="123" customFormat="1" ht="24.9" customHeight="1" x14ac:dyDescent="0.25">
      <c r="A14" s="268" t="s">
        <v>310</v>
      </c>
      <c r="B14" s="270">
        <f>'Gesamt-Ausgaben'!D20</f>
        <v>0</v>
      </c>
      <c r="C14" s="148"/>
    </row>
    <row r="15" spans="1:3" s="100" customFormat="1" ht="24.9" customHeight="1" x14ac:dyDescent="0.3">
      <c r="A15" s="268" t="s">
        <v>312</v>
      </c>
      <c r="B15" s="270">
        <f>'Gesamt-Ausgaben'!D33</f>
        <v>0</v>
      </c>
      <c r="C15" s="147"/>
    </row>
    <row r="16" spans="1:3" s="100" customFormat="1" ht="24.9" customHeight="1" x14ac:dyDescent="0.3">
      <c r="A16" s="268" t="s">
        <v>313</v>
      </c>
      <c r="B16" s="270">
        <f>'Gesamt-Ausgaben'!D57</f>
        <v>0</v>
      </c>
      <c r="C16" s="147"/>
    </row>
    <row r="17" spans="1:3" s="100" customFormat="1" ht="24.9" customHeight="1" x14ac:dyDescent="0.3">
      <c r="A17" s="269" t="s">
        <v>363</v>
      </c>
      <c r="B17" s="270">
        <f>'Gesamt-Ausgaben'!D58</f>
        <v>0</v>
      </c>
      <c r="C17" s="147"/>
    </row>
    <row r="18" spans="1:3" s="100" customFormat="1" ht="24.9" customHeight="1" x14ac:dyDescent="0.3">
      <c r="A18" s="269" t="s">
        <v>364</v>
      </c>
      <c r="B18" s="270">
        <f>'Gesamt-Ausgaben'!D59</f>
        <v>0</v>
      </c>
      <c r="C18" s="147"/>
    </row>
    <row r="19" spans="1:3" s="123" customFormat="1" ht="24.9" customHeight="1" thickBot="1" x14ac:dyDescent="0.3">
      <c r="A19" s="271" t="s">
        <v>3</v>
      </c>
      <c r="B19" s="292">
        <f>SUM(B13:B18)</f>
        <v>0</v>
      </c>
      <c r="C19" s="148"/>
    </row>
    <row r="20" spans="1:3" s="123" customFormat="1" ht="14.25" customHeight="1" x14ac:dyDescent="0.25">
      <c r="A20" s="124"/>
      <c r="B20" s="71"/>
      <c r="C20" s="148"/>
    </row>
    <row r="21" spans="1:3" s="123" customFormat="1" ht="27.75" customHeight="1" thickBot="1" x14ac:dyDescent="0.3">
      <c r="A21" s="99" t="s">
        <v>300</v>
      </c>
      <c r="B21" s="71"/>
      <c r="C21" s="148"/>
    </row>
    <row r="22" spans="1:3" s="123" customFormat="1" ht="24.9" customHeight="1" x14ac:dyDescent="0.25">
      <c r="A22" s="266" t="s">
        <v>275</v>
      </c>
      <c r="B22" s="267" t="s">
        <v>115</v>
      </c>
      <c r="C22" s="148"/>
    </row>
    <row r="23" spans="1:3" s="100" customFormat="1" ht="24.9" customHeight="1" x14ac:dyDescent="0.3">
      <c r="A23" s="268" t="s">
        <v>308</v>
      </c>
      <c r="B23" s="270">
        <f>'Gesamt-Refinanz'!D32</f>
        <v>0</v>
      </c>
      <c r="C23" s="147"/>
    </row>
    <row r="24" spans="1:3" s="100" customFormat="1" ht="24.9" customHeight="1" x14ac:dyDescent="0.3">
      <c r="A24" s="268" t="s">
        <v>309</v>
      </c>
      <c r="B24" s="270">
        <f>'Gesamt-Refinanz'!D40</f>
        <v>0</v>
      </c>
      <c r="C24" s="147"/>
    </row>
    <row r="25" spans="1:3" s="100" customFormat="1" ht="24.9" customHeight="1" thickBot="1" x14ac:dyDescent="0.35">
      <c r="A25" s="272" t="s">
        <v>3</v>
      </c>
      <c r="B25" s="273">
        <f>SUM(B23:B24)</f>
        <v>0</v>
      </c>
      <c r="C25" s="147"/>
    </row>
    <row r="26" spans="1:3" s="100" customFormat="1" ht="22.5" customHeight="1" x14ac:dyDescent="0.3">
      <c r="A26" s="130"/>
      <c r="B26" s="131"/>
      <c r="C26" s="147"/>
    </row>
    <row r="27" spans="1:3" s="100" customFormat="1" ht="23.25" customHeight="1" thickBot="1" x14ac:dyDescent="0.35">
      <c r="A27" s="134" t="s">
        <v>314</v>
      </c>
      <c r="B27" s="131"/>
      <c r="C27" s="147"/>
    </row>
    <row r="28" spans="1:3" s="100" customFormat="1" ht="24.9" customHeight="1" thickBot="1" x14ac:dyDescent="0.35">
      <c r="A28" s="245" t="s">
        <v>301</v>
      </c>
      <c r="B28" s="253">
        <f>'Gesamt-Ausgaben'!D14</f>
        <v>0</v>
      </c>
      <c r="C28" s="244">
        <v>1</v>
      </c>
    </row>
    <row r="29" spans="1:3" s="100" customFormat="1" ht="24.9" customHeight="1" x14ac:dyDescent="0.3">
      <c r="A29" s="246" t="s">
        <v>302</v>
      </c>
      <c r="B29" s="254">
        <f>IFERROR(ROUND(C29*B28,2),0)</f>
        <v>0</v>
      </c>
      <c r="C29" s="242">
        <f>VLOOKUP("B 1.1.6",B11_Pauschalen,2,FALSE)</f>
        <v>0.20799999999999999</v>
      </c>
    </row>
    <row r="30" spans="1:3" s="123" customFormat="1" ht="24.9" customHeight="1" x14ac:dyDescent="0.25">
      <c r="A30" s="247" t="s">
        <v>303</v>
      </c>
      <c r="B30" s="255">
        <f>'Gesamt-Ausgaben'!D15</f>
        <v>0</v>
      </c>
      <c r="C30" s="241">
        <f>IFERROR(ROUND(B30/B28,4),0)</f>
        <v>0</v>
      </c>
    </row>
    <row r="31" spans="1:3" s="123" customFormat="1" ht="24.9" customHeight="1" thickBot="1" x14ac:dyDescent="0.3">
      <c r="A31" s="274" t="s">
        <v>179</v>
      </c>
      <c r="B31" s="275">
        <f>B30-B29</f>
        <v>0</v>
      </c>
      <c r="C31" s="276">
        <f>IF(B28=0,0,C30-C29)</f>
        <v>0</v>
      </c>
    </row>
    <row r="32" spans="1:3" s="123" customFormat="1" ht="24.9" customHeight="1" x14ac:dyDescent="0.25">
      <c r="A32" s="248" t="s">
        <v>319</v>
      </c>
      <c r="B32" s="256">
        <f>IFERROR(ROUND(C32*B28,2),0)</f>
        <v>0</v>
      </c>
      <c r="C32" s="240">
        <f>VLOOKUP("B 1.1.7",B11_Pauschalen,2,FALSE)</f>
        <v>6.4500000000000002E-2</v>
      </c>
    </row>
    <row r="33" spans="1:7" s="100" customFormat="1" ht="24.9" customHeight="1" x14ac:dyDescent="0.3">
      <c r="A33" s="247" t="s">
        <v>304</v>
      </c>
      <c r="B33" s="257">
        <f>'Gesamt-Ausgaben'!D16</f>
        <v>0</v>
      </c>
      <c r="C33" s="243">
        <f>IFERROR(ROUND(B33/B28,4),0)</f>
        <v>0</v>
      </c>
    </row>
    <row r="34" spans="1:7" s="123" customFormat="1" ht="24.9" customHeight="1" thickBot="1" x14ac:dyDescent="0.3">
      <c r="A34" s="274" t="s">
        <v>179</v>
      </c>
      <c r="B34" s="275">
        <f>B33-B32</f>
        <v>0</v>
      </c>
      <c r="C34" s="286">
        <f>IF(B28=0,0,C33-C32)</f>
        <v>0</v>
      </c>
      <c r="G34" s="287"/>
    </row>
    <row r="35" spans="1:7" s="100" customFormat="1" ht="15" customHeight="1" x14ac:dyDescent="0.3"/>
    <row r="36" spans="1:7" s="100" customFormat="1" ht="24.9" customHeight="1" thickBot="1" x14ac:dyDescent="0.35">
      <c r="A36" s="134" t="s">
        <v>315</v>
      </c>
      <c r="B36" s="258"/>
      <c r="C36" s="259"/>
    </row>
    <row r="37" spans="1:7" s="100" customFormat="1" ht="24.9" customHeight="1" x14ac:dyDescent="0.3">
      <c r="A37" s="249" t="s">
        <v>299</v>
      </c>
      <c r="B37" s="264">
        <f>B13</f>
        <v>0</v>
      </c>
      <c r="C37" s="265">
        <v>1</v>
      </c>
    </row>
    <row r="38" spans="1:7" s="123" customFormat="1" ht="24.9" customHeight="1" x14ac:dyDescent="0.25">
      <c r="A38" s="250" t="s">
        <v>306</v>
      </c>
      <c r="B38" s="255">
        <f>IFERROR(ROUND(C38*B37,2),0)</f>
        <v>0</v>
      </c>
      <c r="C38" s="241" t="str">
        <f>Deckblatt!$C$9</f>
        <v>?</v>
      </c>
    </row>
    <row r="39" spans="1:7" s="123" customFormat="1" ht="24.9" customHeight="1" x14ac:dyDescent="0.25">
      <c r="A39" s="250" t="s">
        <v>307</v>
      </c>
      <c r="B39" s="255">
        <f>'Gesamt-Ausgaben'!D58</f>
        <v>0</v>
      </c>
      <c r="C39" s="241">
        <f>IFERROR(ROUND(B17/B13,4),0)</f>
        <v>0</v>
      </c>
    </row>
    <row r="40" spans="1:7" s="100" customFormat="1" ht="24.9" customHeight="1" thickBot="1" x14ac:dyDescent="0.35">
      <c r="A40" s="277" t="s">
        <v>179</v>
      </c>
      <c r="B40" s="278">
        <f>B39-B38</f>
        <v>0</v>
      </c>
      <c r="C40" s="276">
        <f>IFERROR(C39-C38,0)</f>
        <v>0</v>
      </c>
    </row>
    <row r="41" spans="1:7" s="100" customFormat="1" ht="16.5" customHeight="1" x14ac:dyDescent="0.3"/>
    <row r="42" spans="1:7" s="100" customFormat="1" ht="24.9" customHeight="1" thickBot="1" x14ac:dyDescent="0.35">
      <c r="A42" s="134" t="s">
        <v>344</v>
      </c>
      <c r="B42" s="258"/>
      <c r="C42" s="259"/>
    </row>
    <row r="43" spans="1:7" s="100" customFormat="1" ht="24.9" customHeight="1" x14ac:dyDescent="0.3">
      <c r="A43" s="249" t="s">
        <v>327</v>
      </c>
      <c r="B43" s="264">
        <f>'Gesamt-Ausgaben'!D52</f>
        <v>0</v>
      </c>
      <c r="C43" s="265">
        <v>1</v>
      </c>
    </row>
    <row r="44" spans="1:7" s="100" customFormat="1" ht="24.9" customHeight="1" x14ac:dyDescent="0.3">
      <c r="A44" s="250" t="s">
        <v>328</v>
      </c>
      <c r="B44" s="255">
        <f>IFERROR(ROUND(C44*B43,2),0)</f>
        <v>0</v>
      </c>
      <c r="C44" s="241">
        <f>'Drop Down'!H5</f>
        <v>0.42</v>
      </c>
    </row>
    <row r="45" spans="1:7" s="100" customFormat="1" ht="24.9" customHeight="1" x14ac:dyDescent="0.3">
      <c r="A45" s="250" t="s">
        <v>329</v>
      </c>
      <c r="B45" s="255">
        <f>'Gesamt-Ausgaben'!D53</f>
        <v>0</v>
      </c>
      <c r="C45" s="241">
        <f>IFERROR(ROUND(B45/B43,4),0)</f>
        <v>0</v>
      </c>
    </row>
    <row r="46" spans="1:7" s="100" customFormat="1" ht="24.9" customHeight="1" thickBot="1" x14ac:dyDescent="0.35">
      <c r="A46" s="277" t="s">
        <v>179</v>
      </c>
      <c r="B46" s="278">
        <f>B45-B44</f>
        <v>0</v>
      </c>
      <c r="C46" s="276">
        <f>IF(B43=0,0,C45-C44)</f>
        <v>0</v>
      </c>
    </row>
    <row r="47" spans="1:7" ht="15.6" x14ac:dyDescent="0.3">
      <c r="A47" s="100"/>
      <c r="B47" s="100"/>
      <c r="C47" s="100"/>
    </row>
    <row r="48" spans="1:7" s="100" customFormat="1" ht="23.25" customHeight="1" thickBot="1" x14ac:dyDescent="0.35">
      <c r="A48" s="134" t="s">
        <v>346</v>
      </c>
      <c r="B48" s="131"/>
      <c r="C48" s="147"/>
    </row>
    <row r="49" spans="1:7" s="100" customFormat="1" ht="24.9" customHeight="1" thickBot="1" x14ac:dyDescent="0.35">
      <c r="A49" s="245" t="s">
        <v>347</v>
      </c>
      <c r="B49" s="253">
        <f>'Gesamt-Ausgaben'!D54</f>
        <v>0</v>
      </c>
      <c r="C49" s="244">
        <v>1</v>
      </c>
    </row>
    <row r="50" spans="1:7" s="100" customFormat="1" ht="24.9" customHeight="1" x14ac:dyDescent="0.3">
      <c r="A50" s="246" t="s">
        <v>427</v>
      </c>
      <c r="B50" s="254">
        <f>IFERROR(ROUND(C50*B49,2),0)</f>
        <v>0</v>
      </c>
      <c r="C50" s="242">
        <f>VLOOKUP("B 1.4.9.5",B11_Pauschalen,2,FALSE)</f>
        <v>0.2</v>
      </c>
    </row>
    <row r="51" spans="1:7" s="123" customFormat="1" ht="24.9" customHeight="1" x14ac:dyDescent="0.25">
      <c r="A51" s="246" t="s">
        <v>348</v>
      </c>
      <c r="B51" s="255">
        <f>'Gesamt-Ausgaben'!D55</f>
        <v>0</v>
      </c>
      <c r="C51" s="241">
        <f>IFERROR(ROUND(B51/B49,4),0)</f>
        <v>0</v>
      </c>
    </row>
    <row r="52" spans="1:7" s="123" customFormat="1" ht="24.9" customHeight="1" thickBot="1" x14ac:dyDescent="0.3">
      <c r="A52" s="274" t="s">
        <v>179</v>
      </c>
      <c r="B52" s="275">
        <f>B51-B50</f>
        <v>0</v>
      </c>
      <c r="C52" s="276">
        <f>IF(B49=0,0,C51-C50)</f>
        <v>0</v>
      </c>
    </row>
    <row r="53" spans="1:7" s="123" customFormat="1" ht="24.9" customHeight="1" x14ac:dyDescent="0.25">
      <c r="A53" s="248" t="s">
        <v>350</v>
      </c>
      <c r="B53" s="256">
        <f>IFERROR(ROUND(C53*B49,2),0)</f>
        <v>0</v>
      </c>
      <c r="C53" s="240">
        <f>VLOOKUP("B 1.4.9.6",B11_Pauschalen,2,FALSE)</f>
        <v>6.4500000000000002E-2</v>
      </c>
    </row>
    <row r="54" spans="1:7" s="100" customFormat="1" ht="24.9" customHeight="1" x14ac:dyDescent="0.3">
      <c r="A54" s="247" t="s">
        <v>349</v>
      </c>
      <c r="B54" s="257">
        <f>'Gesamt-Ausgaben'!D56</f>
        <v>0</v>
      </c>
      <c r="C54" s="243">
        <f>IFERROR(ROUND(B54/B49,4),0)</f>
        <v>0</v>
      </c>
    </row>
    <row r="55" spans="1:7" s="123" customFormat="1" ht="24.9" customHeight="1" thickBot="1" x14ac:dyDescent="0.3">
      <c r="A55" s="274" t="s">
        <v>179</v>
      </c>
      <c r="B55" s="275">
        <f>B54-B53</f>
        <v>0</v>
      </c>
      <c r="C55" s="286">
        <f>IF(B49=0,0,C54-C53)</f>
        <v>0</v>
      </c>
      <c r="G55" s="287"/>
    </row>
    <row r="56" spans="1:7" ht="24.9" customHeight="1" x14ac:dyDescent="0.3">
      <c r="A56" s="100"/>
      <c r="B56" s="100"/>
      <c r="C56" s="100"/>
    </row>
    <row r="57" spans="1:7" ht="24.9" customHeight="1" thickBot="1" x14ac:dyDescent="0.35">
      <c r="A57" s="100" t="s">
        <v>345</v>
      </c>
      <c r="B57" s="100"/>
      <c r="C57" s="100"/>
    </row>
    <row r="58" spans="1:7" ht="24.9" customHeight="1" x14ac:dyDescent="0.25">
      <c r="A58" s="260" t="s">
        <v>73</v>
      </c>
      <c r="B58" s="261">
        <f>B15</f>
        <v>0</v>
      </c>
      <c r="C58" s="148"/>
    </row>
    <row r="59" spans="1:7" ht="24.9" customHeight="1" x14ac:dyDescent="0.25">
      <c r="A59" s="262" t="s">
        <v>369</v>
      </c>
      <c r="B59" s="263">
        <f>B24</f>
        <v>0</v>
      </c>
      <c r="C59" s="148"/>
    </row>
    <row r="60" spans="1:7" ht="24.9" customHeight="1" thickBot="1" x14ac:dyDescent="0.3">
      <c r="A60" s="279" t="s">
        <v>179</v>
      </c>
      <c r="B60" s="280">
        <f>B58-B59</f>
        <v>0</v>
      </c>
      <c r="C60" s="148"/>
    </row>
    <row r="61" spans="1:7" ht="15" x14ac:dyDescent="0.25">
      <c r="A61" s="132"/>
      <c r="B61" s="133"/>
      <c r="C61" s="148"/>
    </row>
    <row r="62" spans="1:7" ht="24.9" customHeight="1" thickBot="1" x14ac:dyDescent="0.35">
      <c r="A62" s="99" t="s">
        <v>118</v>
      </c>
      <c r="B62" s="71"/>
      <c r="C62" s="147"/>
    </row>
    <row r="63" spans="1:7" ht="24.9" customHeight="1" x14ac:dyDescent="0.25">
      <c r="A63" s="281"/>
      <c r="B63" s="267" t="s">
        <v>115</v>
      </c>
      <c r="C63" s="148"/>
    </row>
    <row r="64" spans="1:7" ht="24.9" customHeight="1" x14ac:dyDescent="0.3">
      <c r="A64" s="268" t="s">
        <v>3</v>
      </c>
      <c r="B64" s="270">
        <f>B19-B25</f>
        <v>0</v>
      </c>
      <c r="C64" s="147"/>
    </row>
    <row r="65" spans="1:3" ht="24.9" customHeight="1" thickBot="1" x14ac:dyDescent="0.3">
      <c r="A65" s="282" t="s">
        <v>305</v>
      </c>
      <c r="B65" s="283" t="str">
        <f>IFERROR(B64/B19,"-")</f>
        <v>-</v>
      </c>
      <c r="C65" s="252"/>
    </row>
    <row r="66" spans="1:3" ht="113.25" customHeight="1" x14ac:dyDescent="0.25">
      <c r="A66" s="125"/>
      <c r="B66" s="71"/>
      <c r="C66" s="148"/>
    </row>
    <row r="67" spans="1:3" ht="15.6" x14ac:dyDescent="0.3">
      <c r="A67" s="170"/>
      <c r="B67" s="35"/>
      <c r="C67" s="251"/>
    </row>
    <row r="68" spans="1:3" ht="13.8" x14ac:dyDescent="0.25">
      <c r="A68" s="125" t="s">
        <v>120</v>
      </c>
      <c r="B68" s="495" t="s">
        <v>119</v>
      </c>
      <c r="C68" s="495"/>
    </row>
    <row r="69" spans="1:3" ht="13.8" x14ac:dyDescent="0.25">
      <c r="A69" s="125"/>
      <c r="B69" s="71"/>
    </row>
    <row r="70" spans="1:3" x14ac:dyDescent="0.25">
      <c r="A70" s="127"/>
      <c r="B70" s="128"/>
    </row>
    <row r="71" spans="1:3" x14ac:dyDescent="0.25">
      <c r="A71" s="127"/>
      <c r="B71" s="128"/>
    </row>
    <row r="72" spans="1:3" x14ac:dyDescent="0.25">
      <c r="A72" s="127"/>
      <c r="B72" s="128"/>
    </row>
    <row r="73" spans="1:3" x14ac:dyDescent="0.25">
      <c r="A73" s="127"/>
      <c r="B73" s="128"/>
    </row>
  </sheetData>
  <sheetProtection algorithmName="SHA-512" hashValue="jYQHi09RhzkZMJMyRKhS9hw81iItB7e81W/k50vQKgcxMJ9zBGfLAySci3spdzt5t51hSllSaLPsP8YGpdwcrw==" saltValue="0M2/+4XjarrbFtfON0n/QA==" spinCount="100000" sheet="1" objects="1" scenarios="1"/>
  <mergeCells count="3">
    <mergeCell ref="B9:C9"/>
    <mergeCell ref="B68:C68"/>
    <mergeCell ref="B8:C8"/>
  </mergeCells>
  <conditionalFormatting sqref="B64">
    <cfRule type="cellIs" dxfId="15" priority="16" operator="lessThan">
      <formula>0</formula>
    </cfRule>
  </conditionalFormatting>
  <conditionalFormatting sqref="B31:C31">
    <cfRule type="cellIs" dxfId="14" priority="12" operator="notEqual">
      <formula>0</formula>
    </cfRule>
    <cfRule type="cellIs" dxfId="13" priority="15" operator="equal">
      <formula>0</formula>
    </cfRule>
  </conditionalFormatting>
  <conditionalFormatting sqref="B34:C34">
    <cfRule type="cellIs" dxfId="12" priority="11" operator="greaterThan">
      <formula>0</formula>
    </cfRule>
    <cfRule type="cellIs" dxfId="11" priority="14" operator="lessThanOrEqual">
      <formula>0</formula>
    </cfRule>
  </conditionalFormatting>
  <conditionalFormatting sqref="B40:C40">
    <cfRule type="cellIs" dxfId="10" priority="10" operator="notEqual">
      <formula>0</formula>
    </cfRule>
    <cfRule type="cellIs" dxfId="9" priority="13" operator="equal">
      <formula>0</formula>
    </cfRule>
  </conditionalFormatting>
  <conditionalFormatting sqref="B65">
    <cfRule type="cellIs" dxfId="8" priority="9" operator="lessThan">
      <formula>0</formula>
    </cfRule>
  </conditionalFormatting>
  <conditionalFormatting sqref="B46:C46">
    <cfRule type="cellIs" dxfId="7" priority="7" operator="notEqual">
      <formula>0</formula>
    </cfRule>
    <cfRule type="cellIs" dxfId="6" priority="8" operator="equal">
      <formula>0</formula>
    </cfRule>
  </conditionalFormatting>
  <conditionalFormatting sqref="B60">
    <cfRule type="cellIs" dxfId="5" priority="5" operator="notEqual">
      <formula>0</formula>
    </cfRule>
    <cfRule type="cellIs" dxfId="4" priority="6" operator="equal">
      <formula>0</formula>
    </cfRule>
  </conditionalFormatting>
  <conditionalFormatting sqref="B52:C52">
    <cfRule type="cellIs" dxfId="3" priority="2" operator="notEqual">
      <formula>0</formula>
    </cfRule>
    <cfRule type="cellIs" dxfId="2" priority="4" operator="equal">
      <formula>0</formula>
    </cfRule>
  </conditionalFormatting>
  <conditionalFormatting sqref="B55:C55">
    <cfRule type="cellIs" dxfId="1" priority="1" operator="greaterThan">
      <formula>0</formula>
    </cfRule>
    <cfRule type="cellIs" dxfId="0" priority="3" operator="lessThanOr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scale="63" fitToHeight="0" orientation="portrait" r:id="rId1"/>
  <headerFooter>
    <oddHeader>&amp;L&amp;G&amp;R&amp;G</oddHeader>
    <oddFooter>&amp;L&amp;F
&amp;A&amp;CFinanzantrag_FB_SEK_V2_5_210415&amp;RSeite &amp;P von &amp;N</oddFooter>
  </headerFooter>
  <rowBreaks count="1" manualBreakCount="1">
    <brk id="46" max="2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75"/>
  <sheetViews>
    <sheetView topLeftCell="A111" zoomScaleNormal="100" zoomScalePageLayoutView="80" workbookViewId="0">
      <selection activeCell="M13" sqref="M13"/>
    </sheetView>
  </sheetViews>
  <sheetFormatPr baseColWidth="10" defaultColWidth="11.44140625" defaultRowHeight="13.2" x14ac:dyDescent="0.25"/>
  <cols>
    <col min="1" max="1" width="3" style="1" bestFit="1" customWidth="1"/>
    <col min="2" max="2" width="62.109375" style="1" bestFit="1" customWidth="1"/>
    <col min="3" max="3" width="16.109375" style="1" customWidth="1"/>
    <col min="4" max="16384" width="11.44140625" style="1"/>
  </cols>
  <sheetData>
    <row r="1" spans="1:6" x14ac:dyDescent="0.25">
      <c r="A1" s="195" t="s">
        <v>66</v>
      </c>
      <c r="B1" s="195" t="s">
        <v>71</v>
      </c>
      <c r="C1" s="199" t="s">
        <v>113</v>
      </c>
      <c r="D1" s="96"/>
      <c r="E1" s="97" t="s">
        <v>180</v>
      </c>
      <c r="F1" s="96"/>
    </row>
    <row r="2" spans="1:6" ht="13.8" x14ac:dyDescent="0.25">
      <c r="A2" s="196">
        <v>1</v>
      </c>
      <c r="B2" s="198" t="s">
        <v>65</v>
      </c>
      <c r="C2" s="200" t="s">
        <v>64</v>
      </c>
      <c r="D2" s="96"/>
      <c r="E2" s="98" t="s">
        <v>181</v>
      </c>
      <c r="F2" s="96"/>
    </row>
    <row r="3" spans="1:6" ht="13.8" x14ac:dyDescent="0.25">
      <c r="A3" s="196">
        <v>2</v>
      </c>
      <c r="B3" s="197" t="s">
        <v>63</v>
      </c>
      <c r="C3" s="200" t="s">
        <v>62</v>
      </c>
      <c r="D3" s="96"/>
      <c r="E3" s="98" t="s">
        <v>182</v>
      </c>
      <c r="F3" s="96"/>
    </row>
    <row r="4" spans="1:6" ht="13.8" x14ac:dyDescent="0.25">
      <c r="A4" s="196">
        <v>3</v>
      </c>
      <c r="B4" s="284" t="s">
        <v>318</v>
      </c>
      <c r="C4" s="200" t="s">
        <v>61</v>
      </c>
      <c r="D4" s="96"/>
      <c r="E4" s="98" t="s">
        <v>183</v>
      </c>
      <c r="F4" s="96"/>
    </row>
    <row r="5" spans="1:6" ht="13.8" x14ac:dyDescent="0.25">
      <c r="A5" s="196">
        <v>4</v>
      </c>
      <c r="B5" s="197" t="s">
        <v>60</v>
      </c>
      <c r="C5" s="200" t="s">
        <v>59</v>
      </c>
      <c r="D5" s="96"/>
      <c r="E5" s="98" t="s">
        <v>184</v>
      </c>
      <c r="F5" s="96"/>
    </row>
    <row r="6" spans="1:6" ht="13.8" x14ac:dyDescent="0.25">
      <c r="A6" s="196">
        <v>5</v>
      </c>
      <c r="B6" s="288" t="s">
        <v>289</v>
      </c>
      <c r="C6" s="217" t="s">
        <v>277</v>
      </c>
      <c r="D6" s="96"/>
      <c r="E6" s="98" t="s">
        <v>185</v>
      </c>
      <c r="F6" s="96"/>
    </row>
    <row r="7" spans="1:6" ht="13.8" x14ac:dyDescent="0.25">
      <c r="A7" s="196">
        <v>6</v>
      </c>
      <c r="B7" s="216" t="s">
        <v>290</v>
      </c>
      <c r="C7" s="217" t="s">
        <v>278</v>
      </c>
      <c r="D7" s="96"/>
      <c r="E7" s="98" t="s">
        <v>186</v>
      </c>
      <c r="F7" s="96"/>
    </row>
    <row r="8" spans="1:6" ht="13.8" x14ac:dyDescent="0.25">
      <c r="A8" s="196">
        <v>7</v>
      </c>
      <c r="B8" s="296" t="s">
        <v>351</v>
      </c>
      <c r="C8" s="217" t="s">
        <v>287</v>
      </c>
      <c r="D8" s="96"/>
      <c r="E8" s="98" t="s">
        <v>187</v>
      </c>
      <c r="F8" s="96"/>
    </row>
    <row r="9" spans="1:6" ht="13.8" x14ac:dyDescent="0.25">
      <c r="A9" s="196">
        <v>8</v>
      </c>
      <c r="B9" s="197" t="s">
        <v>58</v>
      </c>
      <c r="C9" s="200" t="s">
        <v>57</v>
      </c>
      <c r="D9" s="96"/>
      <c r="E9" s="98" t="s">
        <v>188</v>
      </c>
      <c r="F9" s="96"/>
    </row>
    <row r="10" spans="1:6" ht="13.8" x14ac:dyDescent="0.25">
      <c r="A10" s="196">
        <v>9</v>
      </c>
      <c r="B10" s="197" t="s">
        <v>56</v>
      </c>
      <c r="C10" s="200" t="s">
        <v>55</v>
      </c>
      <c r="D10" s="96"/>
      <c r="E10" s="98" t="s">
        <v>189</v>
      </c>
      <c r="F10" s="96"/>
    </row>
    <row r="11" spans="1:6" ht="13.8" x14ac:dyDescent="0.25">
      <c r="A11" s="196">
        <v>10</v>
      </c>
      <c r="B11" s="192" t="s">
        <v>54</v>
      </c>
      <c r="C11" s="201" t="s">
        <v>53</v>
      </c>
      <c r="D11" s="96"/>
      <c r="E11" s="98" t="s">
        <v>190</v>
      </c>
      <c r="F11" s="96"/>
    </row>
    <row r="12" spans="1:6" ht="13.8" x14ac:dyDescent="0.25">
      <c r="A12" s="196">
        <v>11</v>
      </c>
      <c r="B12" s="192" t="s">
        <v>52</v>
      </c>
      <c r="C12" s="202" t="s">
        <v>51</v>
      </c>
      <c r="D12" s="96"/>
      <c r="E12" s="98" t="s">
        <v>380</v>
      </c>
      <c r="F12" s="96"/>
    </row>
    <row r="13" spans="1:6" ht="13.8" x14ac:dyDescent="0.25">
      <c r="A13" s="196">
        <v>12</v>
      </c>
      <c r="B13" s="193" t="s">
        <v>270</v>
      </c>
      <c r="C13" s="203" t="s">
        <v>86</v>
      </c>
      <c r="D13" s="96"/>
      <c r="E13" s="98" t="s">
        <v>381</v>
      </c>
      <c r="F13" s="96"/>
    </row>
    <row r="14" spans="1:6" ht="13.8" x14ac:dyDescent="0.25">
      <c r="A14" s="196">
        <v>13</v>
      </c>
      <c r="B14" s="193" t="s">
        <v>271</v>
      </c>
      <c r="C14" s="203" t="s">
        <v>87</v>
      </c>
      <c r="E14" s="98" t="s">
        <v>382</v>
      </c>
    </row>
    <row r="15" spans="1:6" ht="13.8" x14ac:dyDescent="0.25">
      <c r="A15" s="196">
        <v>14</v>
      </c>
      <c r="B15" s="216" t="s">
        <v>272</v>
      </c>
      <c r="C15" s="218" t="s">
        <v>274</v>
      </c>
      <c r="E15" s="98" t="s">
        <v>383</v>
      </c>
    </row>
    <row r="16" spans="1:6" ht="13.8" x14ac:dyDescent="0.25">
      <c r="A16" s="196">
        <v>15</v>
      </c>
      <c r="B16" s="193" t="s">
        <v>50</v>
      </c>
      <c r="C16" s="203" t="s">
        <v>49</v>
      </c>
      <c r="E16" s="98" t="s">
        <v>384</v>
      </c>
    </row>
    <row r="17" spans="1:5" ht="13.8" x14ac:dyDescent="0.25">
      <c r="A17" s="196">
        <v>16</v>
      </c>
      <c r="B17" s="192" t="s">
        <v>48</v>
      </c>
      <c r="C17" s="202" t="s">
        <v>47</v>
      </c>
      <c r="E17" s="98" t="s">
        <v>385</v>
      </c>
    </row>
    <row r="18" spans="1:5" ht="13.8" x14ac:dyDescent="0.25">
      <c r="A18" s="196">
        <v>17</v>
      </c>
      <c r="B18" s="192" t="s">
        <v>46</v>
      </c>
      <c r="C18" s="202" t="s">
        <v>45</v>
      </c>
      <c r="E18" s="98" t="s">
        <v>386</v>
      </c>
    </row>
    <row r="19" spans="1:5" ht="13.8" x14ac:dyDescent="0.25">
      <c r="A19" s="196">
        <v>18</v>
      </c>
      <c r="B19" s="193" t="s">
        <v>234</v>
      </c>
      <c r="C19" s="203" t="s">
        <v>235</v>
      </c>
      <c r="E19" s="98" t="s">
        <v>387</v>
      </c>
    </row>
    <row r="20" spans="1:5" ht="13.8" x14ac:dyDescent="0.25">
      <c r="A20" s="196">
        <v>19</v>
      </c>
      <c r="B20" s="192" t="s">
        <v>44</v>
      </c>
      <c r="C20" s="202" t="s">
        <v>43</v>
      </c>
      <c r="E20" s="98" t="s">
        <v>388</v>
      </c>
    </row>
    <row r="21" spans="1:5" ht="13.8" x14ac:dyDescent="0.25">
      <c r="A21" s="196">
        <v>20</v>
      </c>
      <c r="B21" s="192" t="s">
        <v>42</v>
      </c>
      <c r="C21" s="204" t="s">
        <v>41</v>
      </c>
      <c r="E21" s="98" t="s">
        <v>389</v>
      </c>
    </row>
    <row r="22" spans="1:5" ht="13.8" x14ac:dyDescent="0.25">
      <c r="A22" s="196">
        <v>21</v>
      </c>
      <c r="B22" s="192" t="s">
        <v>40</v>
      </c>
      <c r="C22" s="204" t="s">
        <v>39</v>
      </c>
      <c r="E22" s="98" t="s">
        <v>390</v>
      </c>
    </row>
    <row r="23" spans="1:5" ht="13.8" x14ac:dyDescent="0.25">
      <c r="A23" s="196">
        <v>22</v>
      </c>
      <c r="B23" s="197" t="s">
        <v>38</v>
      </c>
      <c r="C23" s="205" t="s">
        <v>37</v>
      </c>
      <c r="E23" s="393"/>
    </row>
    <row r="24" spans="1:5" ht="13.8" x14ac:dyDescent="0.25">
      <c r="A24" s="196">
        <v>23</v>
      </c>
      <c r="B24" s="197" t="s">
        <v>36</v>
      </c>
      <c r="C24" s="205" t="s">
        <v>35</v>
      </c>
      <c r="E24" s="393"/>
    </row>
    <row r="25" spans="1:5" ht="13.8" x14ac:dyDescent="0.25">
      <c r="A25" s="196">
        <v>24</v>
      </c>
      <c r="B25" s="197" t="s">
        <v>34</v>
      </c>
      <c r="C25" s="205" t="s">
        <v>33</v>
      </c>
      <c r="E25" s="393"/>
    </row>
    <row r="26" spans="1:5" ht="13.8" x14ac:dyDescent="0.25">
      <c r="A26" s="196">
        <v>25</v>
      </c>
      <c r="B26" s="197" t="s">
        <v>32</v>
      </c>
      <c r="C26" s="205" t="s">
        <v>31</v>
      </c>
      <c r="E26" s="393"/>
    </row>
    <row r="27" spans="1:5" ht="13.8" x14ac:dyDescent="0.25">
      <c r="A27" s="196">
        <v>26</v>
      </c>
      <c r="B27" s="197" t="s">
        <v>30</v>
      </c>
      <c r="C27" s="205" t="s">
        <v>29</v>
      </c>
      <c r="E27" s="393"/>
    </row>
    <row r="28" spans="1:5" ht="13.8" x14ac:dyDescent="0.25">
      <c r="A28" s="196">
        <v>27</v>
      </c>
      <c r="B28" s="197" t="s">
        <v>28</v>
      </c>
      <c r="C28" s="205" t="s">
        <v>27</v>
      </c>
      <c r="E28" s="393"/>
    </row>
    <row r="29" spans="1:5" ht="13.8" x14ac:dyDescent="0.25">
      <c r="A29" s="196">
        <v>28</v>
      </c>
      <c r="B29" s="197" t="s">
        <v>26</v>
      </c>
      <c r="C29" s="205" t="s">
        <v>25</v>
      </c>
      <c r="E29" s="393"/>
    </row>
    <row r="30" spans="1:5" ht="13.8" x14ac:dyDescent="0.25">
      <c r="A30" s="196">
        <v>29</v>
      </c>
      <c r="B30" s="197" t="s">
        <v>24</v>
      </c>
      <c r="C30" s="205" t="s">
        <v>23</v>
      </c>
      <c r="E30" s="393"/>
    </row>
    <row r="31" spans="1:5" ht="13.8" x14ac:dyDescent="0.25">
      <c r="A31" s="196">
        <v>30</v>
      </c>
      <c r="B31" s="197" t="s">
        <v>22</v>
      </c>
      <c r="C31" s="205" t="s">
        <v>21</v>
      </c>
      <c r="E31" s="393"/>
    </row>
    <row r="32" spans="1:5" ht="13.8" x14ac:dyDescent="0.25">
      <c r="A32" s="196">
        <v>31</v>
      </c>
      <c r="B32" s="197" t="s">
        <v>20</v>
      </c>
      <c r="C32" s="205" t="s">
        <v>19</v>
      </c>
      <c r="E32" s="393"/>
    </row>
    <row r="33" spans="1:5" ht="13.8" x14ac:dyDescent="0.25">
      <c r="A33" s="196">
        <v>32</v>
      </c>
      <c r="B33" s="197" t="s">
        <v>18</v>
      </c>
      <c r="C33" s="205" t="s">
        <v>17</v>
      </c>
      <c r="E33" s="393"/>
    </row>
    <row r="34" spans="1:5" ht="13.8" x14ac:dyDescent="0.25">
      <c r="A34" s="196">
        <v>33</v>
      </c>
      <c r="B34" s="197" t="s">
        <v>16</v>
      </c>
      <c r="C34" s="205" t="s">
        <v>15</v>
      </c>
      <c r="E34" s="393"/>
    </row>
    <row r="35" spans="1:5" ht="13.8" x14ac:dyDescent="0.25">
      <c r="A35" s="196">
        <v>34</v>
      </c>
      <c r="B35" s="197" t="s">
        <v>14</v>
      </c>
      <c r="C35" s="205" t="s">
        <v>13</v>
      </c>
      <c r="E35" s="393"/>
    </row>
    <row r="36" spans="1:5" ht="13.8" x14ac:dyDescent="0.25">
      <c r="A36" s="196">
        <v>35</v>
      </c>
      <c r="B36" s="197" t="s">
        <v>12</v>
      </c>
      <c r="C36" s="205" t="s">
        <v>11</v>
      </c>
      <c r="E36" s="393"/>
    </row>
    <row r="37" spans="1:5" ht="13.8" x14ac:dyDescent="0.25">
      <c r="A37" s="196">
        <v>36</v>
      </c>
      <c r="B37" s="197" t="s">
        <v>10</v>
      </c>
      <c r="C37" s="206" t="s">
        <v>9</v>
      </c>
      <c r="E37" s="393"/>
    </row>
    <row r="38" spans="1:5" x14ac:dyDescent="0.25">
      <c r="A38" s="196">
        <v>37</v>
      </c>
      <c r="B38" s="197" t="s">
        <v>8</v>
      </c>
      <c r="C38" s="206" t="s">
        <v>7</v>
      </c>
    </row>
    <row r="39" spans="1:5" x14ac:dyDescent="0.25">
      <c r="A39" s="196">
        <v>38</v>
      </c>
      <c r="B39" s="315" t="s">
        <v>362</v>
      </c>
      <c r="C39" s="206" t="s">
        <v>84</v>
      </c>
    </row>
    <row r="40" spans="1:5" x14ac:dyDescent="0.25">
      <c r="A40" s="196">
        <v>39</v>
      </c>
      <c r="B40" s="197" t="s">
        <v>6</v>
      </c>
      <c r="C40" s="207" t="s">
        <v>5</v>
      </c>
    </row>
    <row r="41" spans="1:5" x14ac:dyDescent="0.25">
      <c r="A41" s="196">
        <v>40</v>
      </c>
      <c r="B41" s="198" t="s">
        <v>150</v>
      </c>
      <c r="C41" s="207" t="s">
        <v>4</v>
      </c>
    </row>
    <row r="42" spans="1:5" x14ac:dyDescent="0.25">
      <c r="A42" s="196">
        <v>41</v>
      </c>
      <c r="B42" s="294" t="s">
        <v>326</v>
      </c>
      <c r="C42" s="293" t="s">
        <v>323</v>
      </c>
    </row>
    <row r="43" spans="1:5" x14ac:dyDescent="0.25">
      <c r="A43" s="196">
        <v>42</v>
      </c>
      <c r="B43" s="291" t="s">
        <v>340</v>
      </c>
      <c r="C43" s="290" t="s">
        <v>324</v>
      </c>
    </row>
    <row r="44" spans="1:5" x14ac:dyDescent="0.25">
      <c r="A44" s="196">
        <v>43</v>
      </c>
      <c r="B44" s="291" t="s">
        <v>341</v>
      </c>
      <c r="C44" s="290" t="s">
        <v>325</v>
      </c>
    </row>
    <row r="45" spans="1:5" x14ac:dyDescent="0.25">
      <c r="A45" s="196">
        <v>44</v>
      </c>
      <c r="B45" s="295" t="s">
        <v>321</v>
      </c>
      <c r="C45" s="290" t="s">
        <v>337</v>
      </c>
    </row>
    <row r="46" spans="1:5" x14ac:dyDescent="0.25">
      <c r="A46" s="196">
        <v>45</v>
      </c>
      <c r="B46" s="295" t="s">
        <v>336</v>
      </c>
      <c r="C46" s="290" t="s">
        <v>338</v>
      </c>
    </row>
    <row r="47" spans="1:5" x14ac:dyDescent="0.25">
      <c r="A47" s="196">
        <v>46</v>
      </c>
      <c r="B47" s="295" t="s">
        <v>352</v>
      </c>
      <c r="C47" s="290" t="s">
        <v>339</v>
      </c>
    </row>
    <row r="48" spans="1:5" x14ac:dyDescent="0.25">
      <c r="A48" s="196">
        <v>47</v>
      </c>
      <c r="B48" s="289" t="s">
        <v>92</v>
      </c>
      <c r="C48" s="208" t="s">
        <v>74</v>
      </c>
    </row>
    <row r="49" spans="1:3" x14ac:dyDescent="0.25">
      <c r="A49" s="196">
        <v>48</v>
      </c>
      <c r="B49" s="194" t="s">
        <v>93</v>
      </c>
      <c r="C49" s="208" t="s">
        <v>75</v>
      </c>
    </row>
    <row r="50" spans="1:3" x14ac:dyDescent="0.25">
      <c r="A50" s="196">
        <v>49</v>
      </c>
      <c r="B50" s="194" t="s">
        <v>94</v>
      </c>
      <c r="C50" s="208" t="s">
        <v>76</v>
      </c>
    </row>
    <row r="51" spans="1:3" x14ac:dyDescent="0.25">
      <c r="A51" s="196">
        <v>50</v>
      </c>
      <c r="B51" s="194" t="s">
        <v>95</v>
      </c>
      <c r="C51" s="209" t="s">
        <v>250</v>
      </c>
    </row>
    <row r="52" spans="1:3" x14ac:dyDescent="0.25">
      <c r="A52" s="196">
        <v>51</v>
      </c>
      <c r="B52" s="194" t="s">
        <v>96</v>
      </c>
      <c r="C52" s="209" t="s">
        <v>251</v>
      </c>
    </row>
    <row r="53" spans="1:3" x14ac:dyDescent="0.25">
      <c r="A53" s="196">
        <v>52</v>
      </c>
      <c r="B53" s="194" t="s">
        <v>97</v>
      </c>
      <c r="C53" s="209" t="s">
        <v>252</v>
      </c>
    </row>
    <row r="54" spans="1:3" x14ac:dyDescent="0.25">
      <c r="A54" s="196">
        <v>53</v>
      </c>
      <c r="B54" s="194" t="s">
        <v>98</v>
      </c>
      <c r="C54" s="210" t="s">
        <v>253</v>
      </c>
    </row>
    <row r="55" spans="1:3" x14ac:dyDescent="0.25">
      <c r="A55" s="196">
        <v>54</v>
      </c>
      <c r="B55" s="194" t="s">
        <v>99</v>
      </c>
      <c r="C55" s="211" t="s">
        <v>254</v>
      </c>
    </row>
    <row r="56" spans="1:3" x14ac:dyDescent="0.25">
      <c r="A56" s="196">
        <v>55</v>
      </c>
      <c r="B56" s="194" t="s">
        <v>100</v>
      </c>
      <c r="C56" s="211" t="s">
        <v>255</v>
      </c>
    </row>
    <row r="57" spans="1:3" x14ac:dyDescent="0.25">
      <c r="A57" s="196">
        <v>56</v>
      </c>
      <c r="B57" s="194" t="s">
        <v>101</v>
      </c>
      <c r="C57" s="211" t="s">
        <v>256</v>
      </c>
    </row>
    <row r="58" spans="1:3" x14ac:dyDescent="0.25">
      <c r="A58" s="196">
        <v>57</v>
      </c>
      <c r="B58" s="194" t="s">
        <v>102</v>
      </c>
      <c r="C58" s="211" t="s">
        <v>257</v>
      </c>
    </row>
    <row r="59" spans="1:3" x14ac:dyDescent="0.25">
      <c r="A59" s="196">
        <v>58</v>
      </c>
      <c r="B59" s="194" t="s">
        <v>103</v>
      </c>
      <c r="C59" s="211" t="s">
        <v>258</v>
      </c>
    </row>
    <row r="60" spans="1:3" x14ac:dyDescent="0.25">
      <c r="A60" s="196">
        <v>59</v>
      </c>
      <c r="B60" s="194" t="s">
        <v>104</v>
      </c>
      <c r="C60" s="211" t="s">
        <v>259</v>
      </c>
    </row>
    <row r="61" spans="1:3" x14ac:dyDescent="0.25">
      <c r="A61" s="196">
        <v>60</v>
      </c>
      <c r="B61" s="194" t="s">
        <v>105</v>
      </c>
      <c r="C61" s="211" t="s">
        <v>260</v>
      </c>
    </row>
    <row r="62" spans="1:3" x14ac:dyDescent="0.25">
      <c r="A62" s="196">
        <v>61</v>
      </c>
      <c r="B62" s="194" t="s">
        <v>106</v>
      </c>
      <c r="C62" s="212" t="s">
        <v>261</v>
      </c>
    </row>
    <row r="63" spans="1:3" x14ac:dyDescent="0.25">
      <c r="A63" s="196">
        <v>62</v>
      </c>
      <c r="B63" s="194" t="s">
        <v>107</v>
      </c>
      <c r="C63" s="213" t="s">
        <v>77</v>
      </c>
    </row>
    <row r="64" spans="1:3" x14ac:dyDescent="0.25">
      <c r="A64" s="196">
        <v>63</v>
      </c>
      <c r="B64" s="194" t="s">
        <v>108</v>
      </c>
      <c r="C64" s="214" t="s">
        <v>78</v>
      </c>
    </row>
    <row r="65" spans="1:3" x14ac:dyDescent="0.25">
      <c r="A65" s="196">
        <v>64</v>
      </c>
      <c r="B65" s="194" t="s">
        <v>109</v>
      </c>
      <c r="C65" s="214" t="s">
        <v>79</v>
      </c>
    </row>
    <row r="66" spans="1:3" x14ac:dyDescent="0.25">
      <c r="A66" s="196">
        <v>65</v>
      </c>
      <c r="B66" s="194" t="s">
        <v>110</v>
      </c>
      <c r="C66" s="214" t="s">
        <v>80</v>
      </c>
    </row>
    <row r="67" spans="1:3" x14ac:dyDescent="0.25">
      <c r="A67" s="196">
        <v>66</v>
      </c>
      <c r="B67" s="194" t="s">
        <v>111</v>
      </c>
      <c r="C67" s="214" t="s">
        <v>81</v>
      </c>
    </row>
    <row r="68" spans="1:3" x14ac:dyDescent="0.25">
      <c r="A68" s="196">
        <v>67</v>
      </c>
      <c r="B68" s="194" t="s">
        <v>112</v>
      </c>
      <c r="C68" s="211" t="s">
        <v>262</v>
      </c>
    </row>
    <row r="69" spans="1:3" x14ac:dyDescent="0.25">
      <c r="A69" s="196">
        <v>68</v>
      </c>
      <c r="B69" s="193" t="s">
        <v>151</v>
      </c>
      <c r="C69" s="203" t="s">
        <v>263</v>
      </c>
    </row>
    <row r="70" spans="1:3" x14ac:dyDescent="0.25">
      <c r="A70" s="196">
        <v>69</v>
      </c>
      <c r="B70" s="193" t="s">
        <v>152</v>
      </c>
      <c r="C70" s="203" t="s">
        <v>264</v>
      </c>
    </row>
    <row r="71" spans="1:3" x14ac:dyDescent="0.25">
      <c r="A71" s="196">
        <v>70</v>
      </c>
      <c r="B71" s="193" t="s">
        <v>153</v>
      </c>
      <c r="C71" s="203" t="s">
        <v>265</v>
      </c>
    </row>
    <row r="72" spans="1:3" x14ac:dyDescent="0.25">
      <c r="A72" s="196">
        <v>71</v>
      </c>
      <c r="B72" s="193" t="s">
        <v>154</v>
      </c>
      <c r="C72" s="203" t="s">
        <v>266</v>
      </c>
    </row>
    <row r="73" spans="1:3" x14ac:dyDescent="0.25">
      <c r="A73" s="196">
        <v>72</v>
      </c>
      <c r="B73" s="193" t="s">
        <v>155</v>
      </c>
      <c r="C73" s="215" t="s">
        <v>267</v>
      </c>
    </row>
    <row r="74" spans="1:3" x14ac:dyDescent="0.25">
      <c r="A74" s="196">
        <v>73</v>
      </c>
      <c r="B74" s="193" t="s">
        <v>156</v>
      </c>
      <c r="C74" s="215" t="s">
        <v>268</v>
      </c>
    </row>
    <row r="75" spans="1:3" x14ac:dyDescent="0.25">
      <c r="A75" s="196">
        <v>74</v>
      </c>
      <c r="B75" s="193" t="s">
        <v>157</v>
      </c>
      <c r="C75" s="215" t="s">
        <v>269</v>
      </c>
    </row>
  </sheetData>
  <pageMargins left="0.70866141732283472" right="0.70866141732283472" top="0.78740157480314965" bottom="0.78740157480314965" header="0.31496062992125984" footer="0.31496062992125984"/>
  <pageSetup paperSize="9" scale="38" orientation="portrait" r:id="rId1"/>
  <headerFooter>
    <oddFooter>&amp;L&amp;F
&amp;A&amp;CFinanzantrag_FB_SEK_V2_3_201207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75"/>
  <sheetViews>
    <sheetView topLeftCell="A141" zoomScale="80" zoomScaleNormal="80" workbookViewId="0">
      <selection activeCell="M13" sqref="M13"/>
    </sheetView>
  </sheetViews>
  <sheetFormatPr baseColWidth="10" defaultColWidth="11.44140625" defaultRowHeight="13.2" x14ac:dyDescent="0.25"/>
  <cols>
    <col min="1" max="1" width="65" style="1" bestFit="1" customWidth="1"/>
    <col min="2" max="4" width="62.109375" style="1" bestFit="1" customWidth="1"/>
    <col min="5" max="16384" width="11.44140625" style="1"/>
  </cols>
  <sheetData>
    <row r="1" spans="1:4" x14ac:dyDescent="0.25">
      <c r="A1" s="221" t="s">
        <v>88</v>
      </c>
      <c r="B1" s="230" t="s">
        <v>89</v>
      </c>
      <c r="C1" s="229" t="s">
        <v>91</v>
      </c>
      <c r="D1" s="229" t="s">
        <v>90</v>
      </c>
    </row>
    <row r="2" spans="1:4" x14ac:dyDescent="0.25">
      <c r="A2" s="226" t="s">
        <v>65</v>
      </c>
      <c r="B2" s="226" t="s">
        <v>65</v>
      </c>
      <c r="C2" s="222" t="s">
        <v>54</v>
      </c>
      <c r="D2" s="222" t="s">
        <v>54</v>
      </c>
    </row>
    <row r="3" spans="1:4" x14ac:dyDescent="0.25">
      <c r="A3" s="226" t="s">
        <v>63</v>
      </c>
      <c r="B3" s="226" t="s">
        <v>63</v>
      </c>
      <c r="C3" s="222" t="s">
        <v>52</v>
      </c>
      <c r="D3" s="222" t="s">
        <v>52</v>
      </c>
    </row>
    <row r="4" spans="1:4" x14ac:dyDescent="0.25">
      <c r="A4" s="285" t="s">
        <v>318</v>
      </c>
      <c r="B4" s="285" t="s">
        <v>318</v>
      </c>
      <c r="C4" s="228" t="s">
        <v>272</v>
      </c>
      <c r="D4" s="228" t="s">
        <v>272</v>
      </c>
    </row>
    <row r="5" spans="1:4" x14ac:dyDescent="0.25">
      <c r="A5" s="226" t="s">
        <v>60</v>
      </c>
      <c r="B5" s="226" t="s">
        <v>60</v>
      </c>
      <c r="C5" s="223" t="s">
        <v>50</v>
      </c>
      <c r="D5" s="223" t="s">
        <v>50</v>
      </c>
    </row>
    <row r="6" spans="1:4" ht="13.8" x14ac:dyDescent="0.3">
      <c r="A6" s="312" t="s">
        <v>289</v>
      </c>
      <c r="B6" s="311" t="s">
        <v>289</v>
      </c>
      <c r="C6" s="223" t="s">
        <v>48</v>
      </c>
      <c r="D6" s="223" t="s">
        <v>48</v>
      </c>
    </row>
    <row r="7" spans="1:4" x14ac:dyDescent="0.25">
      <c r="A7" s="313" t="s">
        <v>290</v>
      </c>
      <c r="B7" s="228" t="s">
        <v>290</v>
      </c>
      <c r="C7" s="222" t="s">
        <v>46</v>
      </c>
      <c r="D7" s="222" t="s">
        <v>46</v>
      </c>
    </row>
    <row r="8" spans="1:4" x14ac:dyDescent="0.25">
      <c r="A8" s="314" t="s">
        <v>351</v>
      </c>
      <c r="B8" s="309" t="s">
        <v>351</v>
      </c>
      <c r="C8" s="222" t="s">
        <v>234</v>
      </c>
      <c r="D8" s="222" t="s">
        <v>234</v>
      </c>
    </row>
    <row r="9" spans="1:4" x14ac:dyDescent="0.25">
      <c r="A9" s="226" t="s">
        <v>58</v>
      </c>
      <c r="B9" s="233" t="s">
        <v>150</v>
      </c>
      <c r="C9" s="223" t="s">
        <v>44</v>
      </c>
      <c r="D9" s="223" t="s">
        <v>44</v>
      </c>
    </row>
    <row r="10" spans="1:4" x14ac:dyDescent="0.25">
      <c r="A10" s="226" t="s">
        <v>56</v>
      </c>
      <c r="B10" s="231" t="s">
        <v>92</v>
      </c>
      <c r="C10" s="223" t="s">
        <v>42</v>
      </c>
      <c r="D10" s="223" t="s">
        <v>42</v>
      </c>
    </row>
    <row r="11" spans="1:4" x14ac:dyDescent="0.25">
      <c r="A11" s="223" t="s">
        <v>54</v>
      </c>
      <c r="B11" s="232" t="s">
        <v>93</v>
      </c>
      <c r="C11" s="222" t="s">
        <v>40</v>
      </c>
      <c r="D11" s="222" t="s">
        <v>40</v>
      </c>
    </row>
    <row r="12" spans="1:4" x14ac:dyDescent="0.25">
      <c r="A12" s="223" t="s">
        <v>52</v>
      </c>
      <c r="B12" s="232" t="s">
        <v>94</v>
      </c>
      <c r="C12" s="234" t="s">
        <v>150</v>
      </c>
      <c r="D12" s="234" t="s">
        <v>150</v>
      </c>
    </row>
    <row r="13" spans="1:4" x14ac:dyDescent="0.25">
      <c r="A13" s="223" t="s">
        <v>270</v>
      </c>
      <c r="B13" s="203" t="s">
        <v>86</v>
      </c>
      <c r="C13" s="224" t="s">
        <v>92</v>
      </c>
      <c r="D13" s="224" t="s">
        <v>92</v>
      </c>
    </row>
    <row r="14" spans="1:4" x14ac:dyDescent="0.25">
      <c r="A14" s="223" t="s">
        <v>271</v>
      </c>
      <c r="B14" s="203" t="s">
        <v>87</v>
      </c>
      <c r="C14" s="224" t="s">
        <v>93</v>
      </c>
      <c r="D14" s="224" t="s">
        <v>93</v>
      </c>
    </row>
    <row r="15" spans="1:4" x14ac:dyDescent="0.25">
      <c r="A15" s="222" t="s">
        <v>272</v>
      </c>
      <c r="B15" s="232" t="s">
        <v>95</v>
      </c>
      <c r="C15" s="224" t="s">
        <v>94</v>
      </c>
      <c r="D15" s="224" t="s">
        <v>94</v>
      </c>
    </row>
    <row r="16" spans="1:4" x14ac:dyDescent="0.25">
      <c r="A16" s="223" t="s">
        <v>50</v>
      </c>
      <c r="B16" s="231" t="s">
        <v>96</v>
      </c>
      <c r="C16" s="224" t="s">
        <v>95</v>
      </c>
      <c r="D16" s="224" t="s">
        <v>95</v>
      </c>
    </row>
    <row r="17" spans="1:4" x14ac:dyDescent="0.25">
      <c r="A17" s="223" t="s">
        <v>48</v>
      </c>
      <c r="B17" s="231" t="s">
        <v>97</v>
      </c>
      <c r="C17" s="224" t="s">
        <v>96</v>
      </c>
      <c r="D17" s="224" t="s">
        <v>96</v>
      </c>
    </row>
    <row r="18" spans="1:4" x14ac:dyDescent="0.25">
      <c r="A18" s="222" t="s">
        <v>46</v>
      </c>
      <c r="B18" s="232" t="s">
        <v>98</v>
      </c>
      <c r="C18" s="224" t="s">
        <v>97</v>
      </c>
      <c r="D18" s="224" t="s">
        <v>97</v>
      </c>
    </row>
    <row r="19" spans="1:4" x14ac:dyDescent="0.25">
      <c r="A19" s="222" t="s">
        <v>234</v>
      </c>
      <c r="B19" s="232" t="s">
        <v>99</v>
      </c>
      <c r="C19" s="224" t="s">
        <v>98</v>
      </c>
      <c r="D19" s="224" t="s">
        <v>98</v>
      </c>
    </row>
    <row r="20" spans="1:4" x14ac:dyDescent="0.25">
      <c r="A20" s="222" t="s">
        <v>44</v>
      </c>
      <c r="B20" s="231" t="s">
        <v>100</v>
      </c>
      <c r="C20" s="224" t="s">
        <v>99</v>
      </c>
      <c r="D20" s="224" t="s">
        <v>99</v>
      </c>
    </row>
    <row r="21" spans="1:4" x14ac:dyDescent="0.25">
      <c r="A21" s="222" t="s">
        <v>42</v>
      </c>
      <c r="B21" s="231" t="s">
        <v>101</v>
      </c>
      <c r="C21" s="224" t="s">
        <v>100</v>
      </c>
      <c r="D21" s="224" t="s">
        <v>100</v>
      </c>
    </row>
    <row r="22" spans="1:4" x14ac:dyDescent="0.25">
      <c r="A22" s="222" t="s">
        <v>40</v>
      </c>
      <c r="B22" s="231" t="s">
        <v>102</v>
      </c>
      <c r="C22" s="224" t="s">
        <v>101</v>
      </c>
      <c r="D22" s="224" t="s">
        <v>101</v>
      </c>
    </row>
    <row r="23" spans="1:4" x14ac:dyDescent="0.25">
      <c r="A23" s="227" t="s">
        <v>38</v>
      </c>
      <c r="B23" s="231" t="s">
        <v>103</v>
      </c>
      <c r="C23" s="224" t="s">
        <v>102</v>
      </c>
      <c r="D23" s="224" t="s">
        <v>102</v>
      </c>
    </row>
    <row r="24" spans="1:4" x14ac:dyDescent="0.25">
      <c r="A24" s="227" t="s">
        <v>36</v>
      </c>
      <c r="B24" s="231" t="s">
        <v>104</v>
      </c>
      <c r="C24" s="224" t="s">
        <v>103</v>
      </c>
      <c r="D24" s="224" t="s">
        <v>103</v>
      </c>
    </row>
    <row r="25" spans="1:4" x14ac:dyDescent="0.25">
      <c r="A25" s="227" t="s">
        <v>34</v>
      </c>
      <c r="B25" s="232" t="s">
        <v>105</v>
      </c>
      <c r="C25" s="224" t="s">
        <v>104</v>
      </c>
      <c r="D25" s="224" t="s">
        <v>104</v>
      </c>
    </row>
    <row r="26" spans="1:4" x14ac:dyDescent="0.25">
      <c r="A26" s="227" t="s">
        <v>32</v>
      </c>
      <c r="B26" s="232" t="s">
        <v>106</v>
      </c>
      <c r="C26" s="224" t="s">
        <v>105</v>
      </c>
      <c r="D26" s="224" t="s">
        <v>105</v>
      </c>
    </row>
    <row r="27" spans="1:4" x14ac:dyDescent="0.25">
      <c r="A27" s="227" t="s">
        <v>30</v>
      </c>
      <c r="B27" s="232" t="s">
        <v>107</v>
      </c>
      <c r="C27" s="224" t="s">
        <v>106</v>
      </c>
      <c r="D27" s="224" t="s">
        <v>106</v>
      </c>
    </row>
    <row r="28" spans="1:4" x14ac:dyDescent="0.25">
      <c r="A28" s="227" t="s">
        <v>28</v>
      </c>
      <c r="B28" s="232" t="s">
        <v>108</v>
      </c>
      <c r="C28" s="224" t="s">
        <v>107</v>
      </c>
      <c r="D28" s="224" t="s">
        <v>107</v>
      </c>
    </row>
    <row r="29" spans="1:4" x14ac:dyDescent="0.25">
      <c r="A29" s="227" t="s">
        <v>26</v>
      </c>
      <c r="B29" s="232" t="s">
        <v>109</v>
      </c>
      <c r="C29" s="224" t="s">
        <v>108</v>
      </c>
      <c r="D29" s="224" t="s">
        <v>108</v>
      </c>
    </row>
    <row r="30" spans="1:4" x14ac:dyDescent="0.25">
      <c r="A30" s="227" t="s">
        <v>24</v>
      </c>
      <c r="B30" s="232" t="s">
        <v>110</v>
      </c>
      <c r="C30" s="224" t="s">
        <v>109</v>
      </c>
      <c r="D30" s="224" t="s">
        <v>109</v>
      </c>
    </row>
    <row r="31" spans="1:4" x14ac:dyDescent="0.25">
      <c r="A31" s="227" t="s">
        <v>22</v>
      </c>
      <c r="B31" s="232" t="s">
        <v>111</v>
      </c>
      <c r="C31" s="224" t="s">
        <v>110</v>
      </c>
      <c r="D31" s="224" t="s">
        <v>110</v>
      </c>
    </row>
    <row r="32" spans="1:4" x14ac:dyDescent="0.25">
      <c r="A32" s="227" t="s">
        <v>20</v>
      </c>
      <c r="B32" s="232" t="s">
        <v>112</v>
      </c>
      <c r="C32" s="224" t="s">
        <v>111</v>
      </c>
      <c r="D32" s="224" t="s">
        <v>111</v>
      </c>
    </row>
    <row r="33" spans="1:4" x14ac:dyDescent="0.25">
      <c r="A33" s="227" t="s">
        <v>18</v>
      </c>
      <c r="B33" s="220"/>
      <c r="C33" s="224" t="s">
        <v>112</v>
      </c>
      <c r="D33" s="224" t="s">
        <v>112</v>
      </c>
    </row>
    <row r="34" spans="1:4" x14ac:dyDescent="0.25">
      <c r="A34" s="227" t="s">
        <v>16</v>
      </c>
      <c r="B34" s="220"/>
      <c r="C34" s="223" t="s">
        <v>151</v>
      </c>
      <c r="D34" s="223" t="s">
        <v>151</v>
      </c>
    </row>
    <row r="35" spans="1:4" x14ac:dyDescent="0.25">
      <c r="A35" s="227" t="s">
        <v>14</v>
      </c>
      <c r="B35" s="220"/>
      <c r="C35" s="223" t="s">
        <v>152</v>
      </c>
      <c r="D35" s="223" t="s">
        <v>152</v>
      </c>
    </row>
    <row r="36" spans="1:4" x14ac:dyDescent="0.25">
      <c r="A36" s="227" t="s">
        <v>12</v>
      </c>
      <c r="B36" s="220"/>
      <c r="C36" s="223" t="s">
        <v>153</v>
      </c>
      <c r="D36" s="223" t="s">
        <v>153</v>
      </c>
    </row>
    <row r="37" spans="1:4" x14ac:dyDescent="0.25">
      <c r="A37" s="228" t="s">
        <v>10</v>
      </c>
      <c r="B37" s="220"/>
      <c r="C37" s="223" t="s">
        <v>154</v>
      </c>
      <c r="D37" s="223" t="s">
        <v>154</v>
      </c>
    </row>
    <row r="38" spans="1:4" x14ac:dyDescent="0.25">
      <c r="A38" s="227" t="s">
        <v>8</v>
      </c>
      <c r="B38" s="220"/>
      <c r="C38" s="223" t="s">
        <v>155</v>
      </c>
      <c r="D38" s="223" t="s">
        <v>155</v>
      </c>
    </row>
    <row r="39" spans="1:4" x14ac:dyDescent="0.25">
      <c r="A39" s="309" t="s">
        <v>362</v>
      </c>
      <c r="B39" s="220"/>
      <c r="C39" s="223" t="s">
        <v>156</v>
      </c>
      <c r="D39" s="223" t="s">
        <v>156</v>
      </c>
    </row>
    <row r="40" spans="1:4" x14ac:dyDescent="0.25">
      <c r="A40" s="228" t="s">
        <v>6</v>
      </c>
      <c r="B40" s="220"/>
      <c r="C40" s="223" t="s">
        <v>157</v>
      </c>
      <c r="D40" s="223" t="s">
        <v>157</v>
      </c>
    </row>
    <row r="41" spans="1:4" ht="14.4" x14ac:dyDescent="0.3">
      <c r="A41" s="296" t="s">
        <v>150</v>
      </c>
      <c r="B41" s="220"/>
      <c r="C41" s="219"/>
      <c r="D41" s="219"/>
    </row>
    <row r="42" spans="1:4" ht="14.4" x14ac:dyDescent="0.3">
      <c r="A42" s="228" t="s">
        <v>326</v>
      </c>
      <c r="B42" s="220"/>
      <c r="C42" s="219"/>
      <c r="D42" s="219"/>
    </row>
    <row r="43" spans="1:4" ht="14.4" x14ac:dyDescent="0.3">
      <c r="A43" s="309" t="s">
        <v>340</v>
      </c>
      <c r="B43" s="220"/>
      <c r="C43" s="219"/>
      <c r="D43" s="219"/>
    </row>
    <row r="44" spans="1:4" ht="14.4" x14ac:dyDescent="0.3">
      <c r="A44" s="309" t="s">
        <v>341</v>
      </c>
      <c r="B44" s="220"/>
      <c r="C44" s="219"/>
      <c r="D44" s="219"/>
    </row>
    <row r="45" spans="1:4" ht="14.4" x14ac:dyDescent="0.3">
      <c r="A45" s="310" t="s">
        <v>321</v>
      </c>
      <c r="B45" s="220"/>
      <c r="C45" s="219"/>
      <c r="D45" s="219"/>
    </row>
    <row r="46" spans="1:4" ht="14.4" x14ac:dyDescent="0.3">
      <c r="A46" s="310" t="s">
        <v>336</v>
      </c>
      <c r="B46" s="220"/>
      <c r="C46" s="219"/>
      <c r="D46" s="219"/>
    </row>
    <row r="47" spans="1:4" ht="14.4" x14ac:dyDescent="0.3">
      <c r="A47" s="309" t="s">
        <v>352</v>
      </c>
      <c r="B47" s="220"/>
      <c r="C47" s="219"/>
      <c r="D47" s="219"/>
    </row>
    <row r="48" spans="1:4" ht="14.4" x14ac:dyDescent="0.3">
      <c r="A48" s="224" t="s">
        <v>92</v>
      </c>
      <c r="B48" s="220"/>
      <c r="C48" s="219"/>
      <c r="D48" s="219"/>
    </row>
    <row r="49" spans="1:4" ht="14.4" x14ac:dyDescent="0.3">
      <c r="A49" s="224" t="s">
        <v>93</v>
      </c>
      <c r="B49" s="220"/>
      <c r="C49" s="219"/>
      <c r="D49" s="219"/>
    </row>
    <row r="50" spans="1:4" ht="14.4" x14ac:dyDescent="0.3">
      <c r="A50" s="224" t="s">
        <v>94</v>
      </c>
      <c r="B50" s="220"/>
      <c r="C50" s="219"/>
      <c r="D50" s="219"/>
    </row>
    <row r="51" spans="1:4" ht="14.4" x14ac:dyDescent="0.3">
      <c r="A51" s="224" t="s">
        <v>95</v>
      </c>
      <c r="B51" s="220"/>
      <c r="C51" s="219"/>
      <c r="D51" s="219"/>
    </row>
    <row r="52" spans="1:4" x14ac:dyDescent="0.25">
      <c r="A52" s="224" t="s">
        <v>96</v>
      </c>
      <c r="B52" s="220"/>
    </row>
    <row r="53" spans="1:4" x14ac:dyDescent="0.25">
      <c r="A53" s="224" t="s">
        <v>97</v>
      </c>
      <c r="B53" s="220"/>
    </row>
    <row r="54" spans="1:4" ht="14.4" x14ac:dyDescent="0.3">
      <c r="A54" s="224" t="s">
        <v>98</v>
      </c>
      <c r="B54" s="219"/>
    </row>
    <row r="55" spans="1:4" ht="14.4" x14ac:dyDescent="0.3">
      <c r="A55" s="224" t="s">
        <v>99</v>
      </c>
      <c r="B55" s="219"/>
    </row>
    <row r="56" spans="1:4" ht="14.4" x14ac:dyDescent="0.3">
      <c r="A56" s="224" t="s">
        <v>100</v>
      </c>
      <c r="B56" s="219"/>
    </row>
    <row r="57" spans="1:4" ht="14.4" x14ac:dyDescent="0.3">
      <c r="A57" s="224" t="s">
        <v>101</v>
      </c>
      <c r="B57" s="219"/>
    </row>
    <row r="58" spans="1:4" ht="14.4" x14ac:dyDescent="0.3">
      <c r="A58" s="224" t="s">
        <v>102</v>
      </c>
      <c r="B58" s="219"/>
    </row>
    <row r="59" spans="1:4" ht="14.4" x14ac:dyDescent="0.3">
      <c r="A59" s="224" t="s">
        <v>103</v>
      </c>
      <c r="B59" s="219"/>
    </row>
    <row r="60" spans="1:4" ht="14.4" x14ac:dyDescent="0.3">
      <c r="A60" s="224" t="s">
        <v>104</v>
      </c>
      <c r="B60" s="219"/>
    </row>
    <row r="61" spans="1:4" ht="14.4" x14ac:dyDescent="0.3">
      <c r="A61" s="224" t="s">
        <v>105</v>
      </c>
      <c r="B61" s="219"/>
    </row>
    <row r="62" spans="1:4" ht="14.4" x14ac:dyDescent="0.3">
      <c r="A62" s="224" t="s">
        <v>106</v>
      </c>
      <c r="B62" s="219"/>
    </row>
    <row r="63" spans="1:4" ht="14.4" x14ac:dyDescent="0.3">
      <c r="A63" s="224" t="s">
        <v>107</v>
      </c>
      <c r="B63" s="219"/>
    </row>
    <row r="64" spans="1:4" ht="14.4" x14ac:dyDescent="0.3">
      <c r="A64" s="224" t="s">
        <v>108</v>
      </c>
      <c r="B64" s="219"/>
    </row>
    <row r="65" spans="1:2" ht="14.4" x14ac:dyDescent="0.3">
      <c r="A65" s="224" t="s">
        <v>109</v>
      </c>
      <c r="B65" s="219"/>
    </row>
    <row r="66" spans="1:2" ht="14.4" x14ac:dyDescent="0.3">
      <c r="A66" s="224" t="s">
        <v>110</v>
      </c>
      <c r="B66" s="219"/>
    </row>
    <row r="67" spans="1:2" ht="14.4" x14ac:dyDescent="0.3">
      <c r="A67" s="224" t="s">
        <v>111</v>
      </c>
      <c r="B67" s="219"/>
    </row>
    <row r="68" spans="1:2" ht="14.4" x14ac:dyDescent="0.3">
      <c r="A68" s="224" t="s">
        <v>112</v>
      </c>
      <c r="B68" s="219"/>
    </row>
    <row r="69" spans="1:2" ht="14.4" x14ac:dyDescent="0.3">
      <c r="A69" s="223" t="s">
        <v>151</v>
      </c>
      <c r="B69" s="219"/>
    </row>
    <row r="70" spans="1:2" x14ac:dyDescent="0.25">
      <c r="A70" s="223" t="s">
        <v>152</v>
      </c>
    </row>
    <row r="71" spans="1:2" x14ac:dyDescent="0.25">
      <c r="A71" s="223" t="s">
        <v>153</v>
      </c>
    </row>
    <row r="72" spans="1:2" x14ac:dyDescent="0.25">
      <c r="A72" s="225" t="s">
        <v>154</v>
      </c>
    </row>
    <row r="73" spans="1:2" x14ac:dyDescent="0.25">
      <c r="A73" s="225" t="s">
        <v>155</v>
      </c>
    </row>
    <row r="74" spans="1:2" x14ac:dyDescent="0.25">
      <c r="A74" s="225" t="s">
        <v>156</v>
      </c>
    </row>
    <row r="75" spans="1:2" x14ac:dyDescent="0.25">
      <c r="A75" s="225" t="s">
        <v>157</v>
      </c>
    </row>
  </sheetData>
  <pageMargins left="0.70866141732283472" right="0.70866141732283472" top="0.78740157480314965" bottom="0.78740157480314965" header="0.31496062992125984" footer="0.31496062992125984"/>
  <pageSetup paperSize="9" scale="38" orientation="portrait" r:id="rId1"/>
  <headerFooter>
    <oddFooter>&amp;L&amp;F
&amp;A&amp;CFinanzantrag_FB_SEK_V2_3_201207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27</vt:i4>
      </vt:variant>
    </vt:vector>
  </HeadingPairs>
  <TitlesOfParts>
    <vt:vector size="38" baseType="lpstr">
      <vt:lpstr>Deckblatt</vt:lpstr>
      <vt:lpstr>Plandaten-Teilnehmende</vt:lpstr>
      <vt:lpstr>Plandaten-Beratene</vt:lpstr>
      <vt:lpstr>FP Träger</vt:lpstr>
      <vt:lpstr>Gesamt-Ausgaben</vt:lpstr>
      <vt:lpstr>Gesamt-Refinanz</vt:lpstr>
      <vt:lpstr>Zusammenfassung</vt:lpstr>
      <vt:lpstr>Nachschlagen</vt:lpstr>
      <vt:lpstr>Info-Blatt</vt:lpstr>
      <vt:lpstr>Drop Down</vt:lpstr>
      <vt:lpstr>Versionen</vt:lpstr>
      <vt:lpstr>Antragsverfahren</vt:lpstr>
      <vt:lpstr>B11_Pauschalen</vt:lpstr>
      <vt:lpstr>Bezeichnung_Kostenart</vt:lpstr>
      <vt:lpstr>bis</vt:lpstr>
      <vt:lpstr>Deckblatt!Druckbereich</vt:lpstr>
      <vt:lpstr>'FP Träger'!Druckbereich</vt:lpstr>
      <vt:lpstr>'Gesamt-Ausgaben'!Druckbereich</vt:lpstr>
      <vt:lpstr>'Gesamt-Refinanz'!Druckbereich</vt:lpstr>
      <vt:lpstr>'Plandaten-Beratene'!Druckbereich</vt:lpstr>
      <vt:lpstr>'Plandaten-Teilnehmende'!Druckbereich</vt:lpstr>
      <vt:lpstr>Versionen!Druckbereich</vt:lpstr>
      <vt:lpstr>Zusammenfassung!Druckbereich</vt:lpstr>
      <vt:lpstr>'FP Träger'!Drucktitel</vt:lpstr>
      <vt:lpstr>'Gesamt-Ausgaben'!Drucktitel</vt:lpstr>
      <vt:lpstr>'Gesamt-Refinanz'!Drucktitel</vt:lpstr>
      <vt:lpstr>Zusammenfassung!Drucktitel</vt:lpstr>
      <vt:lpstr>Einheit_SEK</vt:lpstr>
      <vt:lpstr>Fehlbedarf</vt:lpstr>
      <vt:lpstr>Fehlbedarf_Plus</vt:lpstr>
      <vt:lpstr>Finanzierung</vt:lpstr>
      <vt:lpstr>Intervention</vt:lpstr>
      <vt:lpstr>Kooperationspartner</vt:lpstr>
      <vt:lpstr>LaufzeitMonate</vt:lpstr>
      <vt:lpstr>Lump_Sums</vt:lpstr>
      <vt:lpstr>Pauschale</vt:lpstr>
      <vt:lpstr>Standardeinheitskosten</vt:lpstr>
      <vt:lpstr>von</vt:lpstr>
    </vt:vector>
  </TitlesOfParts>
  <Company>Die Senatorin für Wirtschaft, Arbeit und Europa / Abteilung 2 Arbeit / ESF-zwischengeschaltete Stelle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Finanzantrag Fehlbedarf / SEK</dc:title>
  <dc:creator>Thorsten Andre</dc:creator>
  <cp:keywords>Finanzantrag_FB_SEK_V2_5_210415</cp:keywords>
  <cp:lastModifiedBy>Thorsten André</cp:lastModifiedBy>
  <cp:lastPrinted>2021-01-07T16:36:29Z</cp:lastPrinted>
  <dcterms:created xsi:type="dcterms:W3CDTF">2014-03-11T14:42:48Z</dcterms:created>
  <dcterms:modified xsi:type="dcterms:W3CDTF">2021-04-14T12:58:25Z</dcterms:modified>
</cp:coreProperties>
</file>