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showInkAnnotation="0" updateLinks="never" defaultThemeVersion="124226"/>
  <mc:AlternateContent xmlns:mc="http://schemas.openxmlformats.org/markup-compatibility/2006">
    <mc:Choice Requires="x15">
      <x15ac:absPath xmlns:x15ac="http://schemas.microsoft.com/office/spreadsheetml/2010/11/ac" url="https://dms-e-fhb.land.hb-netz.de/vis/FE0E3D1D-9DC5-4931-BF6C-9E01216047A4/webdav/13551419/"/>
    </mc:Choice>
  </mc:AlternateContent>
  <xr:revisionPtr revIDLastSave="0" documentId="13_ncr:1_{2B96F0A7-8118-4E62-971B-2C807985996E}" xr6:coauthVersionLast="47" xr6:coauthVersionMax="47" xr10:uidLastSave="{00000000-0000-0000-0000-000000000000}"/>
  <workbookProtection workbookAlgorithmName="SHA-512" workbookHashValue="5NHsS1vCvA2rRJ4JwcdibZAg9MHlrBWGWTXSxm4QxfxGoMKrKdnsr/fYnhfO5TCo6ad1HMGukdu6Sdozh9wbbQ==" workbookSaltValue="yrwddF753cjQq6ilSXWfqg==" workbookSpinCount="100000" lockStructure="1"/>
  <bookViews>
    <workbookView xWindow="-108" yWindow="-108" windowWidth="30936" windowHeight="16776" xr2:uid="{00000000-000D-0000-FFFF-FFFF00000000}"/>
  </bookViews>
  <sheets>
    <sheet name="Deckblatt" sheetId="20" r:id="rId1"/>
    <sheet name="Plandaten" sheetId="32" r:id="rId2"/>
    <sheet name="FP Träger" sheetId="33" r:id="rId3"/>
    <sheet name="Gesamt-Ausgaben" sheetId="24" r:id="rId4"/>
    <sheet name="Gesamt-Refinanz" sheetId="34" r:id="rId5"/>
    <sheet name="Zusammenfassung" sheetId="27" r:id="rId6"/>
    <sheet name="Nachschlagen" sheetId="7" state="hidden" r:id="rId7"/>
    <sheet name="Info-Blatt" sheetId="16" state="hidden" r:id="rId8"/>
    <sheet name="Drop Down" sheetId="23" state="hidden" r:id="rId9"/>
    <sheet name="Versionen" sheetId="22" state="hidden" r:id="rId10"/>
  </sheets>
  <externalReferences>
    <externalReference r:id="rId11"/>
  </externalReferences>
  <definedNames>
    <definedName name="_xlnm._FilterDatabase" localSheetId="2" hidden="1">'FP Träger'!$A$9:$G$59</definedName>
    <definedName name="Antragsverfahren">'Drop Down'!$A$3:$A$5</definedName>
    <definedName name="Art_Finanzierung">'Drop Down'!$A$17:$A$19</definedName>
    <definedName name="B11_Pauschalen">'Drop Down'!$G$3:$H$7</definedName>
    <definedName name="Bezeichnung_Kostenart">Nachschlagen!$B$2:$B$62</definedName>
    <definedName name="bis">Deckblatt!$G$31</definedName>
    <definedName name="_xlnm.Print_Area" localSheetId="0">Deckblatt!$A$1:$H$33</definedName>
    <definedName name="_xlnm.Print_Area" localSheetId="2">'FP Träger'!$A$1:$H$99</definedName>
    <definedName name="_xlnm.Print_Area" localSheetId="3">'Gesamt-Ausgaben'!$A$1:$E$58</definedName>
    <definedName name="_xlnm.Print_Area" localSheetId="4">'Gesamt-Refinanz'!$A$1:$M$34</definedName>
    <definedName name="_xlnm.Print_Area" localSheetId="1">Plandaten!$A$1:$G$27</definedName>
    <definedName name="_xlnm.Print_Area" localSheetId="9">Versionen!$A$1:$I$71</definedName>
    <definedName name="_xlnm.Print_Area" localSheetId="5">Zusammenfassung!$A$1:$E$75</definedName>
    <definedName name="_xlnm.Print_Titles" localSheetId="2">'FP Träger'!$1:$9</definedName>
    <definedName name="_xlnm.Print_Titles" localSheetId="3">'Gesamt-Ausgaben'!$2:$8</definedName>
    <definedName name="_xlnm.Print_Titles" localSheetId="4">'Gesamt-Refinanz'!$3:$7</definedName>
    <definedName name="_xlnm.Print_Titles" localSheetId="5">Zusammenfassung!$3:$8</definedName>
    <definedName name="Fehlbedarf">'Info-Blatt'!$A$2:$A$59</definedName>
    <definedName name="Fehlbedarf_Plus">'Info-Blatt'!#REF!</definedName>
    <definedName name="Kooperationspartner">Nachschlagen!$E$2:$E$52</definedName>
    <definedName name="LaufzeitMonate">Deckblatt!$C$32</definedName>
    <definedName name="Lump_Sums">'Info-Blatt'!#REF!</definedName>
    <definedName name="Standardeinheitskosten">'Info-Blatt'!#REF!</definedName>
    <definedName name="von">Deckblatt!$C$31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7" i="33" l="1"/>
  <c r="C6" i="24"/>
  <c r="C54" i="27"/>
  <c r="C50" i="27"/>
  <c r="C32" i="27"/>
  <c r="C38" i="27"/>
  <c r="B4" i="27" l="1"/>
  <c r="B3" i="27"/>
  <c r="D17" i="34"/>
  <c r="D32" i="34"/>
  <c r="D33" i="34" s="1"/>
  <c r="D30" i="34"/>
  <c r="D31" i="34" s="1"/>
  <c r="D28" i="34"/>
  <c r="D29" i="34" s="1"/>
  <c r="D26" i="34"/>
  <c r="D25" i="34"/>
  <c r="D22" i="34"/>
  <c r="D23" i="34" s="1"/>
  <c r="D19" i="34"/>
  <c r="D20" i="34"/>
  <c r="D18" i="34"/>
  <c r="D15" i="34"/>
  <c r="D14" i="34"/>
  <c r="D12" i="34"/>
  <c r="D11" i="34"/>
  <c r="D50" i="24"/>
  <c r="B45" i="27" s="1"/>
  <c r="D51" i="24"/>
  <c r="B49" i="27" s="1"/>
  <c r="D52" i="24"/>
  <c r="B51" i="27" s="1"/>
  <c r="D53" i="24"/>
  <c r="D27" i="34" l="1"/>
  <c r="D34" i="34" s="1"/>
  <c r="B23" i="27" s="1"/>
  <c r="D21" i="34"/>
  <c r="D16" i="34"/>
  <c r="D13" i="34"/>
  <c r="D56" i="24"/>
  <c r="D55" i="24"/>
  <c r="D31" i="24"/>
  <c r="D32" i="24"/>
  <c r="D33" i="24"/>
  <c r="D34" i="24"/>
  <c r="D35" i="24"/>
  <c r="D36" i="24"/>
  <c r="D37" i="24"/>
  <c r="D38" i="24"/>
  <c r="D39" i="24"/>
  <c r="D40" i="24"/>
  <c r="D41" i="24"/>
  <c r="D42" i="24"/>
  <c r="D43" i="24"/>
  <c r="D44" i="24"/>
  <c r="D45" i="24"/>
  <c r="D46" i="24"/>
  <c r="D47" i="24"/>
  <c r="D48" i="24"/>
  <c r="D49" i="24"/>
  <c r="B43" i="27" s="1"/>
  <c r="D30" i="24"/>
  <c r="D26" i="24"/>
  <c r="D27" i="24"/>
  <c r="D28" i="24"/>
  <c r="D22" i="24"/>
  <c r="D23" i="24"/>
  <c r="D24" i="24"/>
  <c r="D25" i="24"/>
  <c r="D21" i="24"/>
  <c r="D18" i="24"/>
  <c r="D19" i="24"/>
  <c r="D10" i="24"/>
  <c r="D11" i="24"/>
  <c r="D12" i="24"/>
  <c r="D13" i="24"/>
  <c r="D14" i="24"/>
  <c r="D15" i="24"/>
  <c r="D16" i="24"/>
  <c r="D9" i="24"/>
  <c r="D5" i="32"/>
  <c r="B6" i="27" s="1"/>
  <c r="D4" i="33"/>
  <c r="C3" i="24" s="1"/>
  <c r="C4" i="34" s="1"/>
  <c r="D3" i="33"/>
  <c r="C2" i="24" s="1"/>
  <c r="C3" i="34" s="1"/>
  <c r="D5" i="33"/>
  <c r="C5" i="24" s="1"/>
  <c r="C6" i="34" s="1"/>
  <c r="B309" i="33"/>
  <c r="B308" i="33"/>
  <c r="B307" i="33"/>
  <c r="B306" i="33"/>
  <c r="B305" i="33"/>
  <c r="B304" i="33"/>
  <c r="B303" i="33"/>
  <c r="B302" i="33"/>
  <c r="B301" i="33"/>
  <c r="B300" i="33"/>
  <c r="B299" i="33"/>
  <c r="B298" i="33"/>
  <c r="B297" i="33"/>
  <c r="B296" i="33"/>
  <c r="B295" i="33"/>
  <c r="B294" i="33"/>
  <c r="B293" i="33"/>
  <c r="B292" i="33"/>
  <c r="B291" i="33"/>
  <c r="B290" i="33"/>
  <c r="B289" i="33"/>
  <c r="B288" i="33"/>
  <c r="B287" i="33"/>
  <c r="B286" i="33"/>
  <c r="B285" i="33"/>
  <c r="B284" i="33"/>
  <c r="B283" i="33"/>
  <c r="B282" i="33"/>
  <c r="B281" i="33"/>
  <c r="B280" i="33"/>
  <c r="B279" i="33"/>
  <c r="B278" i="33"/>
  <c r="B277" i="33"/>
  <c r="B276" i="33"/>
  <c r="B275" i="33"/>
  <c r="B274" i="33"/>
  <c r="B273" i="33"/>
  <c r="B272" i="33"/>
  <c r="B271" i="33"/>
  <c r="B270" i="33"/>
  <c r="B269" i="33"/>
  <c r="B268" i="33"/>
  <c r="B267" i="33"/>
  <c r="B266" i="33"/>
  <c r="B265" i="33"/>
  <c r="B264" i="33"/>
  <c r="B263" i="33"/>
  <c r="B262" i="33"/>
  <c r="B261" i="33"/>
  <c r="B260" i="33"/>
  <c r="B259" i="33"/>
  <c r="B258" i="33"/>
  <c r="B257" i="33"/>
  <c r="B256" i="33"/>
  <c r="B255" i="33"/>
  <c r="B254" i="33"/>
  <c r="B253" i="33"/>
  <c r="B252" i="33"/>
  <c r="B251" i="33"/>
  <c r="B250" i="33"/>
  <c r="B249" i="33"/>
  <c r="B248" i="33"/>
  <c r="B247" i="33"/>
  <c r="B246" i="33"/>
  <c r="B245" i="33"/>
  <c r="B244" i="33"/>
  <c r="B243" i="33"/>
  <c r="B242" i="33"/>
  <c r="B241" i="33"/>
  <c r="B240" i="33"/>
  <c r="B239" i="33"/>
  <c r="B238" i="33"/>
  <c r="B237" i="33"/>
  <c r="B236" i="33"/>
  <c r="B235" i="33"/>
  <c r="B234" i="33"/>
  <c r="B233" i="33"/>
  <c r="B232" i="33"/>
  <c r="B231" i="33"/>
  <c r="B230" i="33"/>
  <c r="B229" i="33"/>
  <c r="B228" i="33"/>
  <c r="B227" i="33"/>
  <c r="B226" i="33"/>
  <c r="B225" i="33"/>
  <c r="B224" i="33"/>
  <c r="B223" i="33"/>
  <c r="B222" i="33"/>
  <c r="B221" i="33"/>
  <c r="B220" i="33"/>
  <c r="B219" i="33"/>
  <c r="B218" i="33"/>
  <c r="B217" i="33"/>
  <c r="B216" i="33"/>
  <c r="B215" i="33"/>
  <c r="B214" i="33"/>
  <c r="B213" i="33"/>
  <c r="B212" i="33"/>
  <c r="B211" i="33"/>
  <c r="B210" i="33"/>
  <c r="B209" i="33"/>
  <c r="B208" i="33"/>
  <c r="B207" i="33"/>
  <c r="B206" i="33"/>
  <c r="B205" i="33"/>
  <c r="B204" i="33"/>
  <c r="B203" i="33"/>
  <c r="B202" i="33"/>
  <c r="B201" i="33"/>
  <c r="B200" i="33"/>
  <c r="B199" i="33"/>
  <c r="B198" i="33"/>
  <c r="B197" i="33"/>
  <c r="B196" i="33"/>
  <c r="B195" i="33"/>
  <c r="B194" i="33"/>
  <c r="B193" i="33"/>
  <c r="B192" i="33"/>
  <c r="B191" i="33"/>
  <c r="B190" i="33"/>
  <c r="B189" i="33"/>
  <c r="B188" i="33"/>
  <c r="B187" i="33"/>
  <c r="B186" i="33"/>
  <c r="B185" i="33"/>
  <c r="B184" i="33"/>
  <c r="B183" i="33"/>
  <c r="B182" i="33"/>
  <c r="B181" i="33"/>
  <c r="B180" i="33"/>
  <c r="B179" i="33"/>
  <c r="B178" i="33"/>
  <c r="B177" i="33"/>
  <c r="B176" i="33"/>
  <c r="B175" i="33"/>
  <c r="B174" i="33"/>
  <c r="B173" i="33"/>
  <c r="B172" i="33"/>
  <c r="B171" i="33"/>
  <c r="B170" i="33"/>
  <c r="B169" i="33"/>
  <c r="B168" i="33"/>
  <c r="B167" i="33"/>
  <c r="B166" i="33"/>
  <c r="B165" i="33"/>
  <c r="B164" i="33"/>
  <c r="B163" i="33"/>
  <c r="B162" i="33"/>
  <c r="B161" i="33"/>
  <c r="B160" i="33"/>
  <c r="B159" i="33"/>
  <c r="B158" i="33"/>
  <c r="B157" i="33"/>
  <c r="B156" i="33"/>
  <c r="B155" i="33"/>
  <c r="B154" i="33"/>
  <c r="B153" i="33"/>
  <c r="B152" i="33"/>
  <c r="B151" i="33"/>
  <c r="B150" i="33"/>
  <c r="B149" i="33"/>
  <c r="B148" i="33"/>
  <c r="B147" i="33"/>
  <c r="B146" i="33"/>
  <c r="B145" i="33"/>
  <c r="B144" i="33"/>
  <c r="B143" i="33"/>
  <c r="B142" i="33"/>
  <c r="B141" i="33"/>
  <c r="B140" i="33"/>
  <c r="B139" i="33"/>
  <c r="B138" i="33"/>
  <c r="B137" i="33"/>
  <c r="B136" i="33"/>
  <c r="B135" i="33"/>
  <c r="B134" i="33"/>
  <c r="B133" i="33"/>
  <c r="B132" i="33"/>
  <c r="B131" i="33"/>
  <c r="B130" i="33"/>
  <c r="B129" i="33"/>
  <c r="B128" i="33"/>
  <c r="B127" i="33"/>
  <c r="B126" i="33"/>
  <c r="B125" i="33"/>
  <c r="B124" i="33"/>
  <c r="B123" i="33"/>
  <c r="B122" i="33"/>
  <c r="B121" i="33"/>
  <c r="B120" i="33"/>
  <c r="B119" i="33"/>
  <c r="B118" i="33"/>
  <c r="B117" i="33"/>
  <c r="B116" i="33"/>
  <c r="B115" i="33"/>
  <c r="B114" i="33"/>
  <c r="B113" i="33"/>
  <c r="B112" i="33"/>
  <c r="B111" i="33"/>
  <c r="B110" i="33"/>
  <c r="B109" i="33"/>
  <c r="B108" i="33"/>
  <c r="B107" i="33"/>
  <c r="B106" i="33"/>
  <c r="B105" i="33"/>
  <c r="B104" i="33"/>
  <c r="B103" i="33"/>
  <c r="B102" i="33"/>
  <c r="B101" i="33"/>
  <c r="B100" i="33"/>
  <c r="B99" i="33"/>
  <c r="B98" i="33"/>
  <c r="B97" i="33"/>
  <c r="B96" i="33"/>
  <c r="B95" i="33"/>
  <c r="B94" i="33"/>
  <c r="B93" i="33"/>
  <c r="B92" i="33"/>
  <c r="B91" i="33"/>
  <c r="B90" i="33"/>
  <c r="B89" i="33"/>
  <c r="B88" i="33"/>
  <c r="B87" i="33"/>
  <c r="B86" i="33"/>
  <c r="B85" i="33"/>
  <c r="B84" i="33"/>
  <c r="B83" i="33"/>
  <c r="B82" i="33"/>
  <c r="B81" i="33"/>
  <c r="B80" i="33"/>
  <c r="B79" i="33"/>
  <c r="B78" i="33"/>
  <c r="B77" i="33"/>
  <c r="B76" i="33"/>
  <c r="B75" i="33"/>
  <c r="B74" i="33"/>
  <c r="B73" i="33"/>
  <c r="B72" i="33"/>
  <c r="B71" i="33"/>
  <c r="B70" i="33"/>
  <c r="B69" i="33"/>
  <c r="B68" i="33"/>
  <c r="B67" i="33"/>
  <c r="B66" i="33"/>
  <c r="B65" i="33"/>
  <c r="B64" i="33"/>
  <c r="B63" i="33"/>
  <c r="B62" i="33"/>
  <c r="B61" i="33"/>
  <c r="B60" i="33"/>
  <c r="B59" i="33"/>
  <c r="B58" i="33"/>
  <c r="B57" i="33"/>
  <c r="B56" i="33"/>
  <c r="B55" i="33"/>
  <c r="B54" i="33"/>
  <c r="B53" i="33"/>
  <c r="B52" i="33"/>
  <c r="B51" i="33"/>
  <c r="B50" i="33"/>
  <c r="B49" i="33"/>
  <c r="B48" i="33"/>
  <c r="B47" i="33"/>
  <c r="B46" i="33"/>
  <c r="B45" i="33"/>
  <c r="B44" i="33"/>
  <c r="B43" i="33"/>
  <c r="B42" i="33"/>
  <c r="B41" i="33"/>
  <c r="B40" i="33"/>
  <c r="B39" i="33"/>
  <c r="B38" i="33"/>
  <c r="B37" i="33"/>
  <c r="B36" i="33"/>
  <c r="B35" i="33"/>
  <c r="B34" i="33"/>
  <c r="B33" i="33"/>
  <c r="B32" i="33"/>
  <c r="B31" i="33"/>
  <c r="B30" i="33"/>
  <c r="B29" i="33"/>
  <c r="B28" i="33"/>
  <c r="B27" i="33"/>
  <c r="B26" i="33"/>
  <c r="B25" i="33"/>
  <c r="B24" i="33"/>
  <c r="B23" i="33"/>
  <c r="B22" i="33"/>
  <c r="B21" i="33"/>
  <c r="B20" i="33"/>
  <c r="B19" i="33"/>
  <c r="B18" i="33"/>
  <c r="B17" i="33"/>
  <c r="B16" i="33"/>
  <c r="B15" i="33"/>
  <c r="B14" i="33"/>
  <c r="B13" i="33"/>
  <c r="B12" i="33"/>
  <c r="B11" i="33"/>
  <c r="B10" i="33"/>
  <c r="D24" i="34" l="1"/>
  <c r="B22" i="27" s="1"/>
  <c r="D6" i="32"/>
  <c r="D4" i="32"/>
  <c r="D3" i="32"/>
  <c r="C8" i="34" l="1"/>
  <c r="B8" i="27"/>
  <c r="C44" i="27" l="1"/>
  <c r="C28" i="27"/>
  <c r="B55" i="27" l="1"/>
  <c r="B27" i="27"/>
  <c r="B29" i="27"/>
  <c r="B16" i="27" l="1"/>
  <c r="B39" i="27"/>
  <c r="C55" i="27"/>
  <c r="C56" i="27" s="1"/>
  <c r="C51" i="27"/>
  <c r="C52" i="27" s="1"/>
  <c r="B54" i="27"/>
  <c r="B56" i="27" s="1"/>
  <c r="B50" i="27"/>
  <c r="B52" i="27" s="1"/>
  <c r="B32" i="27"/>
  <c r="B28" i="27"/>
  <c r="B30" i="27" s="1"/>
  <c r="C29" i="27"/>
  <c r="B33" i="27"/>
  <c r="B34" i="27" l="1"/>
  <c r="C33" i="27"/>
  <c r="C34" i="27" s="1"/>
  <c r="C32" i="20"/>
  <c r="D32" i="20" s="1"/>
  <c r="G32" i="20"/>
  <c r="C45" i="27" l="1"/>
  <c r="C30" i="27"/>
  <c r="D57" i="24"/>
  <c r="B44" i="27" l="1"/>
  <c r="B46" i="27" s="1"/>
  <c r="C46" i="27"/>
  <c r="B17" i="27"/>
  <c r="D17" i="24"/>
  <c r="B12" i="27" s="1"/>
  <c r="D29" i="24"/>
  <c r="B14" i="27" s="1"/>
  <c r="B59" i="27" s="1"/>
  <c r="D54" i="24"/>
  <c r="B15" i="27" s="1"/>
  <c r="D20" i="24"/>
  <c r="B13" i="27" s="1"/>
  <c r="B60" i="27"/>
  <c r="B61" i="27" l="1"/>
  <c r="C39" i="27"/>
  <c r="B24" i="27"/>
  <c r="C40" i="27" l="1"/>
  <c r="B18" i="27"/>
  <c r="B65" i="27" s="1"/>
  <c r="B66" i="27" s="1"/>
  <c r="B37" i="27"/>
  <c r="B38" i="27" l="1"/>
  <c r="B40" i="2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Thorsten André</author>
  </authors>
  <commentList>
    <comment ref="G3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>Name B11_Pauschalen</t>
        </r>
      </text>
    </comment>
  </commentList>
</comments>
</file>

<file path=xl/sharedStrings.xml><?xml version="1.0" encoding="utf-8"?>
<sst xmlns="http://schemas.openxmlformats.org/spreadsheetml/2006/main" count="669" uniqueCount="472">
  <si>
    <t>Lfd.Nr.</t>
  </si>
  <si>
    <t>Kostenart</t>
  </si>
  <si>
    <t>Kommentar</t>
  </si>
  <si>
    <t>Summe</t>
  </si>
  <si>
    <t>Nr</t>
  </si>
  <si>
    <t>Träger</t>
  </si>
  <si>
    <t>Projekt</t>
  </si>
  <si>
    <t>Aktenzeichen</t>
  </si>
  <si>
    <t>Bewilligungszeitraum</t>
  </si>
  <si>
    <t>Bezeichnung Kostenart</t>
  </si>
  <si>
    <t>Summe Ausgaben</t>
  </si>
  <si>
    <t>Summe B 1.3</t>
  </si>
  <si>
    <t>Art der Finanzierung</t>
  </si>
  <si>
    <t>Fehlbedarf</t>
  </si>
  <si>
    <t>Einnahmen</t>
  </si>
  <si>
    <t>Position</t>
  </si>
  <si>
    <t>Erläuterung</t>
  </si>
  <si>
    <t>für das Projekt beantragter Betrag in Euro</t>
  </si>
  <si>
    <t>Finanzantrag Summe Ausgaben</t>
  </si>
  <si>
    <t>Art der Ausgabe</t>
  </si>
  <si>
    <t>beantragter Projektzuschuss</t>
  </si>
  <si>
    <t>Rechtsverbindliche Unterschrift des Trägers und Stempel</t>
  </si>
  <si>
    <t>Ort / Datum</t>
  </si>
  <si>
    <t>Antrag auf eine</t>
  </si>
  <si>
    <t>Projektförderung</t>
  </si>
  <si>
    <t>28195 Bremen</t>
  </si>
  <si>
    <t>Eingangsdatum:</t>
  </si>
  <si>
    <t>Förderperiode</t>
  </si>
  <si>
    <t>Antragsverfahren</t>
  </si>
  <si>
    <t>Sachbearbeitung durch</t>
  </si>
  <si>
    <t>Art des Antrages</t>
  </si>
  <si>
    <t>Titel des Projektes</t>
  </si>
  <si>
    <t>Beginn</t>
  </si>
  <si>
    <t>Ende</t>
  </si>
  <si>
    <t>Gesamter Förderzeitraum:</t>
  </si>
  <si>
    <t xml:space="preserve">1 Eingangsvermerke </t>
  </si>
  <si>
    <t>3 Titel/Durchführungsort des Projektes</t>
  </si>
  <si>
    <t>4 Laufzeit des Projektes</t>
  </si>
  <si>
    <t>Hutfilterstraße 1 - 5</t>
  </si>
  <si>
    <t>Einzelantrag</t>
  </si>
  <si>
    <t>Wettbewerbsaufruf</t>
  </si>
  <si>
    <t>Einheit_SEK</t>
  </si>
  <si>
    <t>Einheit_Kofi</t>
  </si>
  <si>
    <t>TN/Monat</t>
  </si>
  <si>
    <t>Platz/Monat</t>
  </si>
  <si>
    <t>Beratungskontakt</t>
  </si>
  <si>
    <t>Beratungsprozess</t>
  </si>
  <si>
    <t>TN/Tag</t>
  </si>
  <si>
    <t>Pauschale</t>
  </si>
  <si>
    <t>Differenz</t>
  </si>
  <si>
    <t>Beleg von</t>
  </si>
  <si>
    <t>ZE</t>
  </si>
  <si>
    <t>K1</t>
  </si>
  <si>
    <t>K2</t>
  </si>
  <si>
    <t>K3</t>
  </si>
  <si>
    <t>K4</t>
  </si>
  <si>
    <t>K5</t>
  </si>
  <si>
    <t>K6</t>
  </si>
  <si>
    <t>K7</t>
  </si>
  <si>
    <t>K8</t>
  </si>
  <si>
    <t>K9</t>
  </si>
  <si>
    <t xml:space="preserve">Position von </t>
  </si>
  <si>
    <t>Zusammenfassung</t>
  </si>
  <si>
    <t>Version</t>
  </si>
  <si>
    <t>V0_12</t>
  </si>
  <si>
    <t>Pauschale durch administrative Kosten B 1.4.6 auf Deckblatt ersetzt</t>
  </si>
  <si>
    <t>Kalendertage
Projektlaufzeit</t>
  </si>
  <si>
    <t>Laufzeit Monate/Tage</t>
  </si>
  <si>
    <t>Laufzeitberechnung eingefügt</t>
  </si>
  <si>
    <t>Berechnung Gesamtstunden eingefügt</t>
  </si>
  <si>
    <t>Berechnung Monate und Tage eingefügt</t>
  </si>
  <si>
    <t>Fehlerbehandlung DIV# und NV# auf Deckblatt … WennFehler …</t>
  </si>
  <si>
    <t>V0_13</t>
  </si>
  <si>
    <t>Übernahme Kopfzeile korrigiert</t>
  </si>
  <si>
    <t>Fusszeilen Dateiname angepasst</t>
  </si>
  <si>
    <t>Blätter gesschützt</t>
  </si>
  <si>
    <t>Arbeitsmappe geschützt</t>
  </si>
  <si>
    <t>V0_14</t>
  </si>
  <si>
    <t>Formulierung Deckblatt B 1.1.1 geändert in B 1.1</t>
  </si>
  <si>
    <t>Eingangsdatum und Aktentzeichen aus oberen Bereich ab FP Träger lelöscht.</t>
  </si>
  <si>
    <t>Formelfehler in Gesamt-Ausgaben in Zeile 49 behoben</t>
  </si>
  <si>
    <t>Version auf Deckblatt als Kommentar eingefügt</t>
  </si>
  <si>
    <t>V1_1 (Version 1 wegen Wechsel auf veröffentlicht)</t>
  </si>
  <si>
    <t>Fehler bedingte Formatierung enthält B Problem bei C 1.1.2.1_68b</t>
  </si>
  <si>
    <t>Fehler behoben bedingte Formatierung beinnt mit B</t>
  </si>
  <si>
    <t>Fehler behoben Formelfehler in Punkt 7.4 Deckblatt Beratungen</t>
  </si>
  <si>
    <t>D96 bis D101 wurden falsch berechnet, nun Summe aus E + G</t>
  </si>
  <si>
    <t>Fußzeilen angepasst</t>
  </si>
  <si>
    <t>Versionsnummer Deckblatt als Kommentar obenlinks</t>
  </si>
  <si>
    <t>Info-Blatt Formatierung von Fehlbedarf_Plus Spalte geändert</t>
  </si>
  <si>
    <t>Rahmen ab Zeile 28 entfernt</t>
  </si>
  <si>
    <t>Auf Deckblatt Titel des Projekts eingerückt.</t>
  </si>
  <si>
    <t>Auf Deckblatt beteiligte Betriebe zentriert und fett gesetzt</t>
  </si>
  <si>
    <t>Auf Deckblatt weitere Mittelgeber zeingerückt und fett gesetzt</t>
  </si>
  <si>
    <t>Für das Projekt relevanter Betrag in FP_Träger fett und in Mitte der Zeile formatiert</t>
  </si>
  <si>
    <t>In Zussamenfassung Formatierung Tabellen geändert -&gt; Rahmen um alle Felder</t>
  </si>
  <si>
    <t>In Gesamt-Ausgaben Summen fett gesetzt</t>
  </si>
  <si>
    <t>In Gesamt-Einnahmen Summen fett gesetzt</t>
  </si>
  <si>
    <t>Kostenart / Art der Einnahme</t>
  </si>
  <si>
    <t xml:space="preserve">Überschrift FP-Träger Spalte in Kostenart / Art der Einnahme geändert
</t>
  </si>
  <si>
    <t xml:space="preserve">V1_2 </t>
  </si>
  <si>
    <t>Drop Down angepasst Stand Interventione 08.07.2016</t>
  </si>
  <si>
    <t>Positionen B 1.3.3.1.1 Und B 1.3.3.1.2 zusammengefasst zu B 1.3.3.1</t>
  </si>
  <si>
    <t>Nachschlagen</t>
  </si>
  <si>
    <t>Info-Blatt</t>
  </si>
  <si>
    <t>2_2</t>
  </si>
  <si>
    <t>Drop Down angepasst an Stand 24.02.2017</t>
  </si>
  <si>
    <t>CC Symbol ausgetauscht</t>
  </si>
  <si>
    <t>2_3</t>
  </si>
  <si>
    <t>Drop Down angepasst an Stand 170715</t>
  </si>
  <si>
    <t>Anpassung Schreibweise Positionen</t>
  </si>
  <si>
    <t>C 1.1.5</t>
  </si>
  <si>
    <t>C 1.2.4</t>
  </si>
  <si>
    <t>Art der Refinanzierung</t>
  </si>
  <si>
    <t>Finanzantrag Summe Refinanzierung</t>
  </si>
  <si>
    <t>B 1.1.6</t>
  </si>
  <si>
    <t>Finanzantrag Positionen</t>
  </si>
  <si>
    <t>Version 3_1</t>
  </si>
  <si>
    <t>Anpassung der Bezüge/namen</t>
  </si>
  <si>
    <t>Anpassung Formatierung gelb -&gt; hellgelb</t>
  </si>
  <si>
    <t xml:space="preserve">sonstige Formatanpassung </t>
  </si>
  <si>
    <t>Einnahmen durch Refinanzierung ersetzt</t>
  </si>
  <si>
    <t>Schlüssel durch Position ersetzt</t>
  </si>
  <si>
    <t>Wert</t>
  </si>
  <si>
    <t>B 1.1.7</t>
  </si>
  <si>
    <t>bitte auswählen</t>
  </si>
  <si>
    <t>B 1.1</t>
  </si>
  <si>
    <t xml:space="preserve">Summe nebenamtliches Personal </t>
  </si>
  <si>
    <t>B1.2</t>
  </si>
  <si>
    <t>B 1.4</t>
  </si>
  <si>
    <t>B 1.3</t>
  </si>
  <si>
    <t>Summe Kofinanzierung nur B 1.3</t>
  </si>
  <si>
    <t>Summe B 1.1</t>
  </si>
  <si>
    <t>Summe B 1.1.5</t>
  </si>
  <si>
    <t>Anteil von B 1.1.6 an B 1.1.5 Soll</t>
  </si>
  <si>
    <t>Anteil von B 1.1.6 an B 1.1.5 Ist</t>
  </si>
  <si>
    <t>Anteil von B 1.1.7 an B 1.1.5 IST</t>
  </si>
  <si>
    <t>Interventionssatz</t>
  </si>
  <si>
    <t>Anteil von B 1.4.6 an B 1.1 Soll</t>
  </si>
  <si>
    <t>Anteil von B 1.4.6 an B 1.1 Ist</t>
  </si>
  <si>
    <t>C 1.1 Kofinazierung ohne B 1.3</t>
  </si>
  <si>
    <t>C 1.2 Kofinanzierung nur B 1.3</t>
  </si>
  <si>
    <t>Summe nebenamtl. Personal B 1.2</t>
  </si>
  <si>
    <t xml:space="preserve">Summe hauptamtl. Personal B 1.1 </t>
  </si>
  <si>
    <t>Summe Sachkosten B 1.4</t>
  </si>
  <si>
    <t>Prüfung pauschalierte Beträge hauptamtliches Personal</t>
  </si>
  <si>
    <t>Prüfung Pauschale indirekte Kosten</t>
  </si>
  <si>
    <t xml:space="preserve">Neue Plausibilitätsprüfungen </t>
  </si>
  <si>
    <t>Ergänzung der neuen Pauschalen / Finanzplanpositionen ab 01.01.2018</t>
  </si>
  <si>
    <t>Anteil von B 1.1.7 an B 1.1.5 Max</t>
  </si>
  <si>
    <t>direkte Leistungen für TN\Arbeitn.-Brutto bei pauschalierten AG-Anteilen</t>
  </si>
  <si>
    <t>zusätzliche Position B 1.4.11</t>
  </si>
  <si>
    <t>Summe B 1.4.9.2</t>
  </si>
  <si>
    <t>Anteil von B 1.4.9.3 an B 1.4.9.2 Soll</t>
  </si>
  <si>
    <t>Anteil von B 1.4.9.3 an B 1.4.9.2 Ist</t>
  </si>
  <si>
    <t>Version 3_2</t>
  </si>
  <si>
    <t>Änderung der Positionen B 1.4.9.X</t>
  </si>
  <si>
    <t>A 2.1.1  Förderung von Grundbildungsmaßnahmen Typ 2</t>
  </si>
  <si>
    <t>B 1.2.2 Perspektive Arbeit (LAZLO) Typ a</t>
  </si>
  <si>
    <t>Version 3_3</t>
  </si>
  <si>
    <t>Aufnahme von Interventionen in die Auswahlliste</t>
  </si>
  <si>
    <t>direkte Leistungen für TN \pauschalierte Beiträge zur SV u. BG</t>
  </si>
  <si>
    <t>B 1.4.9.5</t>
  </si>
  <si>
    <t>B 1.4.9.6</t>
  </si>
  <si>
    <t>direkte Leistungen für TN\Arbeitn.-Brutto bei pausch. AG-Anteilen (Azubi)</t>
  </si>
  <si>
    <t>direkte Leistungen für TN\pauschalierte Beiträge zur SV (Azubi)</t>
  </si>
  <si>
    <t>Version 4_1</t>
  </si>
  <si>
    <t xml:space="preserve">Umformlierung B 1.4.9.2 und B 1.4.9.3 </t>
  </si>
  <si>
    <t>Prüfung pauschalierte Beträge direkte Leistungen am TN (Auszubildende)</t>
  </si>
  <si>
    <t>Prüfung Summe B 1.3 = Summe C 1.3</t>
  </si>
  <si>
    <t>Prüfung pauschalierte Beträge direkte Leistungen am TN (Lohnkosten Beschäftigte)</t>
  </si>
  <si>
    <t>Summe B 1.4.9.4</t>
  </si>
  <si>
    <t>Anteil von B 1.4.9.5 an B 1.4.9.4 IST</t>
  </si>
  <si>
    <t>Anteil von B 1.4.9.6 an B 1.4.9.4 IST</t>
  </si>
  <si>
    <t>direkte Leistungen für TN \pauschalierte Beiträge zur bAV</t>
  </si>
  <si>
    <t>Aufnahme von weiteren Positionen für TN analog pauschaliertes hauptamtliches Personal</t>
  </si>
  <si>
    <t>FB_SEK_Version 1_1</t>
  </si>
  <si>
    <t xml:space="preserve">Deckblatt </t>
  </si>
  <si>
    <t>administrative Kosten durch indirekte Kosten ersetzt</t>
  </si>
  <si>
    <t>Teilnehmende</t>
  </si>
  <si>
    <t>alle Angaben zu Plandaten aus Deckblatt entfernt</t>
  </si>
  <si>
    <t>Plandaten</t>
  </si>
  <si>
    <t>neuer Reiter nach dem Schema Plandaten VERA</t>
  </si>
  <si>
    <t>Summe indirekte Kosten B 1.4.6</t>
  </si>
  <si>
    <t>Gesamtausgaben</t>
  </si>
  <si>
    <t>Neue Zeile Pauschalen Zeile 59</t>
  </si>
  <si>
    <t>Neue Zeilen Summen Pauschale in Zeile 18</t>
  </si>
  <si>
    <t>Formeln Prüfung Pauschale indirekte Kosten angepasst</t>
  </si>
  <si>
    <t>Summe C 1.3</t>
  </si>
  <si>
    <t>Schreibfehler Zeile 59 korrigiert C1.3 statt B1.3</t>
  </si>
  <si>
    <t>In allen Reitern administrative Kosten durch indirekte Kosten ersetzt</t>
  </si>
  <si>
    <t>gesamte Mappe</t>
  </si>
  <si>
    <t>Neue Version mit Möglichkeit SEK Pauschalen zu beantragen</t>
  </si>
  <si>
    <t>Farbne der Reiter angepasst</t>
  </si>
  <si>
    <t>Versionsnummer als Kommentar in Feld A1 angepasst</t>
  </si>
  <si>
    <t xml:space="preserve">D 48 - G 48 Anzeige leer, wenn Beginn leer </t>
  </si>
  <si>
    <t>K10</t>
  </si>
  <si>
    <t>K11</t>
  </si>
  <si>
    <t>K12</t>
  </si>
  <si>
    <t>K13</t>
  </si>
  <si>
    <t>K14</t>
  </si>
  <si>
    <t>K15</t>
  </si>
  <si>
    <t>K16</t>
  </si>
  <si>
    <t>K17</t>
  </si>
  <si>
    <t>K18</t>
  </si>
  <si>
    <t>K19</t>
  </si>
  <si>
    <t>K20</t>
  </si>
  <si>
    <t>FB_SEK_Version 1_2</t>
  </si>
  <si>
    <t>Umfirmierung SWAE</t>
  </si>
  <si>
    <t>FB_SEK_Version 1_3</t>
  </si>
  <si>
    <t>Drop Down</t>
  </si>
  <si>
    <t>Ergänzung Intervention C 1.5.2 Anpassung Name Intervention</t>
  </si>
  <si>
    <t>Erweiterung Bereich Kooperationspartner auf 35 Anpassung Name</t>
  </si>
  <si>
    <t>Die Senatorin für</t>
  </si>
  <si>
    <t>FB_SEK_Version 2_1_200215</t>
  </si>
  <si>
    <t>Reduzierung Bereich kooperationspartner auf 20 Namen</t>
  </si>
  <si>
    <t>Ausblenden  neue Schema Plandaten</t>
  </si>
  <si>
    <t>Übernahme Plandaten aus der Version FB V3_2</t>
  </si>
  <si>
    <t>A50 SOLL durch MAX ersetzt</t>
  </si>
  <si>
    <t xml:space="preserve">Wert für Anteil AGA_SV_TN geändert </t>
  </si>
  <si>
    <t>Plandatenschema als eingefügt</t>
  </si>
  <si>
    <t>Neue Versionsnummer in Fusszeile eingetragen</t>
  </si>
  <si>
    <t>FB_SEK_Version 2_1_200901</t>
  </si>
  <si>
    <t>Plandatenschema Fehler Beratung korrigiert</t>
  </si>
  <si>
    <t>FB_SEK_Version 2_2_201015</t>
  </si>
  <si>
    <t>FP-Träger/Gesamt-Ausgaben/Gesamt-Refinanz</t>
  </si>
  <si>
    <t>Neues Schema nach Beschluss AGV vom 03.12.2020</t>
  </si>
  <si>
    <t>Aufteilung in zwei Reiter Plandaten-Teilnehmende/Plandaten Beratungen</t>
  </si>
  <si>
    <t>Ergänzung der Intervention A 1.3.1</t>
  </si>
  <si>
    <t>Drop-Down</t>
  </si>
  <si>
    <t>Runden bei B 1.4.9.3 auf vier Stellen nicht auf 2</t>
  </si>
  <si>
    <t>Runden bei B 1.4.6 auf vier Stellen nicht auf 2</t>
  </si>
  <si>
    <t>FB_SEK_Version 2_3_210108</t>
  </si>
  <si>
    <t>FB_SEK_Version 2_4_210225</t>
  </si>
  <si>
    <t>Plandaten Beratene</t>
  </si>
  <si>
    <t>Umstellung der Reihenfolge der Tabellen</t>
  </si>
  <si>
    <t>als erste Tabelle … Formel in Anteil in Beratungsprozessen ersetzt durch Eingabefeld</t>
  </si>
  <si>
    <t>Hier war vorher die Formel Anteil in Beratungsprozessen = 1- Anteil in Einamlberatungen --&gt; da war Quatsch!</t>
  </si>
  <si>
    <t xml:space="preserve">Neue Tabelle </t>
  </si>
  <si>
    <t xml:space="preserve">mit der man nun auch sehen kann wieviele Personen in den einzelnen Kategorien vorhanden sind </t>
  </si>
  <si>
    <t>A 1.7.1 Modellvorhaben</t>
  </si>
  <si>
    <t>A 2.7.1 Modellvorhaben</t>
  </si>
  <si>
    <t>B 1.7.1 Modellvorhaben</t>
  </si>
  <si>
    <t>B 2.7.1 Modellvorhaben</t>
  </si>
  <si>
    <t>C 1.7.1 Modellvorhaben</t>
  </si>
  <si>
    <t>C 2.7.1 Modellvorhaben</t>
  </si>
  <si>
    <t>FB_SEK_Version 2_5_210415</t>
  </si>
  <si>
    <t>Ergänzung der folgenden Interventionen (Einzelaufzählung anstatt ein Wert für alle Modellprojekte)</t>
  </si>
  <si>
    <t>Name Intervention erweitert</t>
  </si>
  <si>
    <t>Förderperiode  2021 - 2027</t>
  </si>
  <si>
    <t>2021 - 2027</t>
  </si>
  <si>
    <t>(nicht vom:von der Antragsteller:in auszufüllen)</t>
  </si>
  <si>
    <t>2 Antragsteller:in</t>
  </si>
  <si>
    <t>Name Antragsstellende:r</t>
  </si>
  <si>
    <t>Ansprechpartner:in Finanzantrag</t>
  </si>
  <si>
    <t>Telefon</t>
  </si>
  <si>
    <t xml:space="preserve">E-Mail </t>
  </si>
  <si>
    <t>Summe Pauschalen</t>
  </si>
  <si>
    <t>K21</t>
  </si>
  <si>
    <t>K22</t>
  </si>
  <si>
    <t>K23</t>
  </si>
  <si>
    <t>K24</t>
  </si>
  <si>
    <t>K25</t>
  </si>
  <si>
    <t>K26</t>
  </si>
  <si>
    <t>K27</t>
  </si>
  <si>
    <t>K28</t>
  </si>
  <si>
    <t>K29</t>
  </si>
  <si>
    <t>K30</t>
  </si>
  <si>
    <t>K31</t>
  </si>
  <si>
    <t>K32</t>
  </si>
  <si>
    <t>K33</t>
  </si>
  <si>
    <t>K34</t>
  </si>
  <si>
    <t>K35</t>
  </si>
  <si>
    <t>K36</t>
  </si>
  <si>
    <t>K37</t>
  </si>
  <si>
    <t>K38</t>
  </si>
  <si>
    <t>FB_SEK_Version_1_0_230401</t>
  </si>
  <si>
    <t>Deckblatt</t>
  </si>
  <si>
    <t>Anpassung an FP 2021 - 2027</t>
  </si>
  <si>
    <t>Interventionen entfernt, Zeitstaffelverfahren entfernt, BAP Fonds entfernt</t>
  </si>
  <si>
    <t>Art der Finanzierung als Drop-Down</t>
  </si>
  <si>
    <t>Informationen Antragstellende reduziert</t>
  </si>
  <si>
    <t>Übergreifend</t>
  </si>
  <si>
    <t>Intervention aus den Formularköpfen entfernt und Verlinkung auf Finazierung laut Deckblatt ergänzt</t>
  </si>
  <si>
    <t>ESF-Logo aktualisiert</t>
  </si>
  <si>
    <t>Genderschreibweise auf Dopplepunkt umgestellt</t>
  </si>
  <si>
    <t>Anpassung auf Finanzplan FP 2021-2027</t>
  </si>
  <si>
    <t>Gesamt Refinaz</t>
  </si>
  <si>
    <t>B 1.4.3</t>
  </si>
  <si>
    <t>Löschen der Infos Interventionen</t>
  </si>
  <si>
    <t>Ergänzung Finanzierungsarten</t>
  </si>
  <si>
    <t>Beteiligte Betriebe entfernt</t>
  </si>
  <si>
    <t>Realkosten + indirekte Kosten</t>
  </si>
  <si>
    <t>Realkosten + indirekte Kosten + TN-UHG</t>
  </si>
  <si>
    <t>Art_Finanzierung</t>
  </si>
  <si>
    <t>Version in der Fusszeile aktualisiert</t>
  </si>
  <si>
    <t>Wert Pauschale B 1.4.9.5 auf ,19 geändert</t>
  </si>
  <si>
    <t>Ergänzung vom 17.04.2023</t>
  </si>
  <si>
    <t>Anpassung Finanzplanpositionen aufgrund Korrekturmeldung von SG vom 13.04.2023</t>
  </si>
  <si>
    <t>K39</t>
  </si>
  <si>
    <t>K40</t>
  </si>
  <si>
    <t>K41</t>
  </si>
  <si>
    <t>K42</t>
  </si>
  <si>
    <t>K43</t>
  </si>
  <si>
    <t>K44</t>
  </si>
  <si>
    <t>K45</t>
  </si>
  <si>
    <t>K46</t>
  </si>
  <si>
    <t>K47</t>
  </si>
  <si>
    <t>K48</t>
  </si>
  <si>
    <t>K49</t>
  </si>
  <si>
    <t>K50</t>
  </si>
  <si>
    <t>Anzahl der Kooperationspartner auf 50 erhöht</t>
  </si>
  <si>
    <t>FB_SEK_Version_1_1_230710</t>
  </si>
  <si>
    <t xml:space="preserve">Das Eingabe-Feld für die Art der Finanzierung C8 war gesperrt --&gt; keine Drop-Down-Funktion </t>
  </si>
  <si>
    <t>Feld C8 entsperrt</t>
  </si>
  <si>
    <t>Abteilung Arbeit</t>
  </si>
  <si>
    <t>FB_SEK_Version_2_0_230801</t>
  </si>
  <si>
    <t>Logoänderung wg. Ressortumzug und Anweisung ESF-VB - neue Hauptversion</t>
  </si>
  <si>
    <t xml:space="preserve">Arbeit, Soziales, Jugend und Integration
</t>
  </si>
  <si>
    <t xml:space="preserve">Plandaten Projekt </t>
  </si>
  <si>
    <t>Planzahl</t>
  </si>
  <si>
    <t>Beschreibung</t>
  </si>
  <si>
    <t>Anteil Frauen</t>
  </si>
  <si>
    <t>Anteil Migrations-hintergrund</t>
  </si>
  <si>
    <t>1.</t>
  </si>
  <si>
    <t>1.1</t>
  </si>
  <si>
    <t>Erwerbstätige</t>
  </si>
  <si>
    <t>1.2</t>
  </si>
  <si>
    <t>Arbeitslose</t>
  </si>
  <si>
    <t>1.3</t>
  </si>
  <si>
    <t>nicht Erwerbstätige</t>
  </si>
  <si>
    <t>1.3.1</t>
  </si>
  <si>
    <t>davon Strafgefangene</t>
  </si>
  <si>
    <t>1.4</t>
  </si>
  <si>
    <t>Altersgruppen</t>
  </si>
  <si>
    <t>1.4.1</t>
  </si>
  <si>
    <t>unter 18</t>
  </si>
  <si>
    <t>1.4.2</t>
  </si>
  <si>
    <t>18 bis 29</t>
  </si>
  <si>
    <t>1.4.3</t>
  </si>
  <si>
    <t>ab 55</t>
  </si>
  <si>
    <t>1.5</t>
  </si>
  <si>
    <t>Personen im Kontext Fluchtmigration (PKF)</t>
  </si>
  <si>
    <t>1.6</t>
  </si>
  <si>
    <t>ohne Schulabschluss</t>
  </si>
  <si>
    <t>1.7</t>
  </si>
  <si>
    <t>ohne Berufsabschluss</t>
  </si>
  <si>
    <t>2</t>
  </si>
  <si>
    <t>Beratene Personen</t>
  </si>
  <si>
    <t>2.1</t>
  </si>
  <si>
    <t>davon Alleinerziehende</t>
  </si>
  <si>
    <t>FB plus</t>
  </si>
  <si>
    <t>B1.1.0 - hauptamtl. Personal | AG Brutto</t>
  </si>
  <si>
    <t>B1.1.1 - hauptamtl. Personal | AN Brutto</t>
  </si>
  <si>
    <t>B1.1.2 - hauptamtl. Personal | AGA zur Sozialversicherung</t>
  </si>
  <si>
    <t>B1.1.3 - hauptamtl. Personal | Betriebliche Altervorsorge</t>
  </si>
  <si>
    <t>B1.1.4 - hauptamtl. Personal | Berufsgenossenschaft</t>
  </si>
  <si>
    <t>B1.1.5 - hauptamtl. Personal | Arbeitn.-Brutto bei pauschalierten AG-Anteilen</t>
  </si>
  <si>
    <t>B1.1.6 - hauptamtl. Personal | pauschalierte Beiträge zur SV u. BG</t>
  </si>
  <si>
    <t>B1.1.7 - hauptamtl. Personal | pauschalierte Beiträge zur bAV</t>
  </si>
  <si>
    <t>B1.3.2.1 - SGB II Leistg. | Leistungen SGB II f. svpflichtige Beschäftigung</t>
  </si>
  <si>
    <t>B1.3.2.2.3 - SGB II Leistg. | ALG II ab 2018</t>
  </si>
  <si>
    <t>B1.3.2.3 - SGB II Leistg. | Leistungen SGB II f. nicht sv-pflichtige Beschäftigung</t>
  </si>
  <si>
    <t>B1.3.2.4 - SGB II Leistg. | sonstige Leistungen SGB II</t>
  </si>
  <si>
    <t>B1.3.3.1 - SGB III Leistg. | Leistungen SGB III f. svpflichtige Beschäftigung</t>
  </si>
  <si>
    <t>B1.3.3.2 - SGB III Leistg. | ALG I</t>
  </si>
  <si>
    <t>B1.3.3.3 - SGB III Leistg. | sonstige Leistungen SGB III</t>
  </si>
  <si>
    <t>B1.3.4 - sonst. TN-bez. Leistg. außer SGB II | III</t>
  </si>
  <si>
    <t>B1.4.8.1 - Restkostenpauschale</t>
  </si>
  <si>
    <t>B1.4.8.2 - Restkostenpauschale zusätzlich ( x%)</t>
  </si>
  <si>
    <t>B1.4.9.0 - direkte Leistungen für TN |  AG Brutto</t>
  </si>
  <si>
    <t>B1.4.9.1 - direkte Leistungen für TN (Realkosten)</t>
  </si>
  <si>
    <t>B1.4.9.2 - direkte Leistungen für TN | Arbeitn.-Brutto bei pausch. AG-Anteilen (Azubi)</t>
  </si>
  <si>
    <t>B1.4.9.3 - direkte Leistungen für TN | pauschalierte Beiträge zur SV (Azubi)</t>
  </si>
  <si>
    <t>B1.4.9.4 - direkte Leistungen für TN | Arbeitn.-Brutto bei pauschalierten AG-Anteilen</t>
  </si>
  <si>
    <t>B1.4.9.5 - direkte Leistungen für TN  | pauschalierte Beiträge zur SV u. BG</t>
  </si>
  <si>
    <t>B1.4.9.6 - direkte Leistungen für TN  | pauschalierte Beiträge zur bAV</t>
  </si>
  <si>
    <t>C1.1.1.2 - BM_JC Bremen | JC Bremerhaven (SGB II)</t>
  </si>
  <si>
    <t>C1.1.1.3 - BM_sonstige Bundesmittel</t>
  </si>
  <si>
    <t>C1.1.2.1 - Landesmittel Bremen</t>
  </si>
  <si>
    <t>C1.1.2.2.2 - kommunale Mittel des Magistrates und AfSD</t>
  </si>
  <si>
    <t>C1.1.3 - EU Kofinanzierung (Bund oder andere Fonds)</t>
  </si>
  <si>
    <t>C1.1.4.1 - Eigenmittel Zuwendungsempf.</t>
  </si>
  <si>
    <t>C1.1.4.2 - Einnahmen TN-Gebühren</t>
  </si>
  <si>
    <t>C1.1.5 - Einnahmen</t>
  </si>
  <si>
    <t>C1.2.1.2 - Jobcenter</t>
  </si>
  <si>
    <t>C1.2.1.3 - sonstige Bundesmittel</t>
  </si>
  <si>
    <t>C1.2.2.1 - Landesmittel Bremens (Refi B1.3)</t>
  </si>
  <si>
    <t>C1.2.3.1 - Kommunale Mittel (Refi B1.3)</t>
  </si>
  <si>
    <t>C1.2.4.1 - private Mittel (Refi B1.3)</t>
  </si>
  <si>
    <t>B1.2.1 - nebenamtl. Personal | Honorare</t>
  </si>
  <si>
    <t>B1.2.2 - nebenamtl. Personal | geringfügig beschäftigte Mitarbeiter:innen  |  Minijobs</t>
  </si>
  <si>
    <t xml:space="preserve">B1.4.1.1 - Materialausgaben | Verbrauchs- | Arbeitsmaterial </t>
  </si>
  <si>
    <t>B1.4.1.2 - Materialausgaben | Lehrmaterial des Personals</t>
  </si>
  <si>
    <t>B1.4.1.3 - Materialausgaben | Lernmaterial der Teilnehmer | innen</t>
  </si>
  <si>
    <t>B1.4.2.1 - TN-bezogene Ausgaben | Arbeitskleidung und Arbeitsantrittskosten</t>
  </si>
  <si>
    <t>B1.4.2.2 - TN-bezogene Ausgaben | Prüfungsgebühren</t>
  </si>
  <si>
    <t>B1.4.3.1 - Projektbezogene Ausgaben | Ausgaben für Raummiete</t>
  </si>
  <si>
    <t>B1.4.3.2 - Projektbezogene Ausgaben | Ausgaben für Energie</t>
  </si>
  <si>
    <t>B1.4.3.3 - Projektbezogene Ausgaben | Instandhaltungsausgaben</t>
  </si>
  <si>
    <t>B1.4.3.4 - Projektbezogene Ausgaben | Wartungsausgaben</t>
  </si>
  <si>
    <t>B1.4.3.5 - Projektbezogene Ausgaben | Leasing bzw. Miete für mobile Gegenstände |  Geräte</t>
  </si>
  <si>
    <t>B1.4.3.6 - Projektbezogene Ausgaben | GWG</t>
  </si>
  <si>
    <t>B1.4.3.7 - Projektbezogene Ausgaben | AfA</t>
  </si>
  <si>
    <t>B1.4.3.8 - Projektbezogene Ausgaben | Fahrt- und Reisekosten des Personals</t>
  </si>
  <si>
    <t>B1.4.3.9 - Projektbezogene Ausgaben | projektbezogene Öffentlichkeitsarbeit</t>
  </si>
  <si>
    <t>B1.4.4 - sonstige projektbezogene Ausgaben</t>
  </si>
  <si>
    <t>B1.4.5 - Fortbildung für Projektpersonal</t>
  </si>
  <si>
    <t>B1.4.6 - administrative Kosten</t>
  </si>
  <si>
    <t>B1.4.7 - externe Lehrgänge</t>
  </si>
  <si>
    <t>B1.4.8.3 - SEK</t>
  </si>
  <si>
    <t>B1.4.8.4 - Pauschalbetrag (lump sums)</t>
  </si>
  <si>
    <t>B 1.4.6 / B 1.4.8</t>
  </si>
  <si>
    <t>Bewilligungszeitraum von</t>
  </si>
  <si>
    <t>Bundesmittel</t>
  </si>
  <si>
    <t>C 1.1.1</t>
  </si>
  <si>
    <t>Öffentliche Förderung Bremen</t>
  </si>
  <si>
    <t>C 1.1.2</t>
  </si>
  <si>
    <t>C 1.1.3</t>
  </si>
  <si>
    <t>private Mittel</t>
  </si>
  <si>
    <t>C 1.1.4</t>
  </si>
  <si>
    <t>Summe Refinanzierung von B1.1, B1.2 und B1.4</t>
  </si>
  <si>
    <t>C1.1</t>
  </si>
  <si>
    <t>Refi B1.3 aus Bundesmitteln</t>
  </si>
  <si>
    <t xml:space="preserve">C 1.2.1 </t>
  </si>
  <si>
    <t>Refi B1.3 aus Landesmitteln</t>
  </si>
  <si>
    <t>Refi B1.3 aus kommunalen Mitteln</t>
  </si>
  <si>
    <t>C 1.2.3</t>
  </si>
  <si>
    <t>Refi B1.3 aus privaten Mitteln</t>
  </si>
  <si>
    <t>Summe Refinanzierung von B1.3</t>
  </si>
  <si>
    <t>C1.2</t>
  </si>
  <si>
    <t>Summe Kofinanzierung B 1.3</t>
  </si>
  <si>
    <t>Summe Pauschalen B 1.4.8.2 SEK</t>
  </si>
  <si>
    <t>Bezeichnung der beantragten Position
(z.B. Mitarbeiter:in, Pauschale)</t>
  </si>
  <si>
    <t>Summe Refinanzierung</t>
  </si>
  <si>
    <t xml:space="preserve">Summe Sachkosten (ohne B 1.4.6 und B 1.4.8) </t>
  </si>
  <si>
    <t>Summe hauptamliches Personal</t>
  </si>
  <si>
    <t>C1.1.4.4 - Leistungen Dritter | sonstige private Mittel</t>
  </si>
  <si>
    <t xml:space="preserve"> B1.4.6</t>
  </si>
  <si>
    <t>Anteil von B 1.4.9.5 an B 1.4.9.4 Soll</t>
  </si>
  <si>
    <t>Anteil von B 1.4.9.6 an B 1.4.9.4 Soll</t>
  </si>
  <si>
    <t xml:space="preserve">Verschiedene nicht dokumentierte Veränderungen </t>
  </si>
  <si>
    <t>Anpassung Finanzplanpositionen Refinanzierung +++ Zusammenfassung FP-Position + Bezeichnung Drop-Down +++ Änderungen Formatierung</t>
  </si>
  <si>
    <t>Version 3.0</t>
  </si>
  <si>
    <t xml:space="preserve">Version 3.1 </t>
  </si>
  <si>
    <t>Korrektur fehlerhafte bedingte Formatierung - FP- Träger</t>
  </si>
  <si>
    <t>Version 3.2.</t>
  </si>
  <si>
    <t>Parametereingabe auf Deckblatt ergänzt</t>
  </si>
  <si>
    <t>Finanzplanposition B1.2.0 entfernt</t>
  </si>
  <si>
    <t>Punkt 5 Weitere Mittelgeber entfernt  --&gt; wird in weitere Erklärungen zum Projekt abgefragt</t>
  </si>
  <si>
    <t>indirekte Kosten</t>
  </si>
  <si>
    <t>FB_SEK_Version_4_4_250401</t>
  </si>
  <si>
    <t>Formulierung zur qeS bei Unterschrift ergänzt</t>
  </si>
  <si>
    <t>Finazplanposition hinter zeile 10 - 12 auf deckblatt ergänzt</t>
  </si>
  <si>
    <t>(Die Unterschrift kann durch eine qualifizierte elektronische Signatur ersetzt werden.)</t>
  </si>
  <si>
    <t>C 1.2.2</t>
  </si>
  <si>
    <t>davon Langzeit-arbeitslose (Plätze)</t>
  </si>
  <si>
    <t>1.2.2</t>
  </si>
  <si>
    <t>Personen geplant
(bei 1.2.2 Plätze)</t>
  </si>
  <si>
    <t>?</t>
  </si>
  <si>
    <t>Finanzantrag_FB_SEK_V5_0_260706</t>
  </si>
  <si>
    <t>Entfernung der Parametereingabe:</t>
  </si>
  <si>
    <t xml:space="preserve">Erfassung B1.4.6 </t>
  </si>
  <si>
    <t>Begrenzung auf 15% - Kommentar und Fehlermeldung bei Überschreitung</t>
  </si>
  <si>
    <t>Lanzeitarbeitslose C1.2.1 auf C1.2.1 geändert</t>
  </si>
  <si>
    <t>außerdem Hinweis dass hier nun Plätze erwartet werden</t>
  </si>
  <si>
    <t>Gesamt-Ausgaben</t>
  </si>
  <si>
    <t>Baumaßnahmen entfernt</t>
  </si>
  <si>
    <t>FP Träger</t>
  </si>
  <si>
    <t>B1.5 wird nicht mehr angeboten - Löschung aus Liste Info-Blatt</t>
  </si>
  <si>
    <t>Entfernte Parameterangaben durch Werte aus Tabelle Nachschlagen in Drop-Down ersetzt</t>
  </si>
  <si>
    <t>In den Tabellen Bitte auswählen durch das Fragezeichen esetzt 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</si>
</sst>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_-* #,##0.00\ [$€-407]_-;\-* #,##0.00\ [$€-407]_-;_-* &quot;-&quot;??\ [$€-407]_-;_-@_-"/>
    <numFmt numFmtId="165" formatCode="_([$€]* #,##0.00_);_([$€]* \(#,##0.00\);_([$€]* &quot;-&quot;??_);_(@_)"/>
    <numFmt numFmtId="166" formatCode="#,##0.00\ &quot;€&quot;"/>
    <numFmt numFmtId="167" formatCode="0.000000"/>
    <numFmt numFmtId="168" formatCode="0.0%"/>
  </numFmts>
  <fonts count="3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6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9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9"/>
      <color indexed="81"/>
      <name val="Tahoma"/>
      <family val="2"/>
    </font>
    <font>
      <i/>
      <sz val="11"/>
      <color theme="1"/>
      <name val="Calibri"/>
      <family val="2"/>
      <scheme val="minor"/>
    </font>
    <font>
      <b/>
      <sz val="13"/>
      <name val="Arial"/>
      <family val="2"/>
    </font>
    <font>
      <sz val="10"/>
      <color theme="0" tint="-4.9989318521683403E-2"/>
      <name val="Arial"/>
      <family val="2"/>
    </font>
    <font>
      <sz val="8"/>
      <color theme="0" tint="-4.9989318521683403E-2"/>
      <name val="Arial"/>
      <family val="2"/>
    </font>
    <font>
      <sz val="12"/>
      <name val="Arial"/>
      <family val="2"/>
    </font>
    <font>
      <sz val="14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43">
    <xf numFmtId="0" fontId="0" fillId="0" borderId="0"/>
    <xf numFmtId="4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3" fillId="0" borderId="0"/>
    <xf numFmtId="0" fontId="12" fillId="0" borderId="0"/>
    <xf numFmtId="44" fontId="12" fillId="0" borderId="0" applyFont="0" applyFill="0" applyBorder="0" applyAlignment="0" applyProtection="0"/>
    <xf numFmtId="0" fontId="11" fillId="0" borderId="0"/>
    <xf numFmtId="0" fontId="24" fillId="0" borderId="0"/>
    <xf numFmtId="165" fontId="24" fillId="0" borderId="0" applyFont="0" applyFill="0" applyBorder="0" applyAlignment="0" applyProtection="0"/>
    <xf numFmtId="0" fontId="15" fillId="0" borderId="0"/>
    <xf numFmtId="165" fontId="15" fillId="0" borderId="0" applyFont="0" applyFill="0" applyBorder="0" applyAlignment="0" applyProtection="0"/>
    <xf numFmtId="0" fontId="10" fillId="0" borderId="0"/>
    <xf numFmtId="0" fontId="10" fillId="0" borderId="0"/>
    <xf numFmtId="44" fontId="10" fillId="0" borderId="0" applyFont="0" applyFill="0" applyBorder="0" applyAlignment="0" applyProtection="0"/>
    <xf numFmtId="0" fontId="10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9" fillId="0" borderId="0"/>
    <xf numFmtId="0" fontId="9" fillId="0" borderId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44" fontId="9" fillId="0" borderId="0" applyFont="0" applyFill="0" applyBorder="0" applyAlignment="0" applyProtection="0"/>
    <xf numFmtId="0" fontId="9" fillId="0" borderId="0"/>
    <xf numFmtId="0" fontId="8" fillId="0" borderId="0"/>
    <xf numFmtId="0" fontId="7" fillId="0" borderId="0"/>
    <xf numFmtId="0" fontId="7" fillId="0" borderId="0"/>
    <xf numFmtId="0" fontId="6" fillId="0" borderId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425">
    <xf numFmtId="0" fontId="0" fillId="0" borderId="0" xfId="0"/>
    <xf numFmtId="0" fontId="13" fillId="0" borderId="0" xfId="3"/>
    <xf numFmtId="44" fontId="17" fillId="0" borderId="0" xfId="1" applyFont="1" applyAlignment="1">
      <alignment vertical="center"/>
    </xf>
    <xf numFmtId="0" fontId="19" fillId="0" borderId="0" xfId="0" applyFont="1"/>
    <xf numFmtId="0" fontId="19" fillId="0" borderId="0" xfId="0" applyFont="1" applyAlignment="1">
      <alignment horizontal="left" wrapText="1"/>
    </xf>
    <xf numFmtId="44" fontId="19" fillId="0" borderId="0" xfId="1" applyFont="1"/>
    <xf numFmtId="0" fontId="19" fillId="0" borderId="0" xfId="0" applyFont="1" applyAlignment="1">
      <alignment horizontal="center" wrapText="1"/>
    </xf>
    <xf numFmtId="0" fontId="19" fillId="0" borderId="0" xfId="0" applyFont="1" applyFill="1"/>
    <xf numFmtId="0" fontId="19" fillId="0" borderId="0" xfId="0" applyFont="1" applyFill="1" applyBorder="1" applyAlignment="1">
      <alignment horizontal="center"/>
    </xf>
    <xf numFmtId="0" fontId="19" fillId="0" borderId="0" xfId="0" applyFont="1" applyFill="1" applyAlignment="1">
      <alignment horizontal="center"/>
    </xf>
    <xf numFmtId="0" fontId="20" fillId="0" borderId="0" xfId="0" applyFont="1"/>
    <xf numFmtId="49" fontId="20" fillId="0" borderId="0" xfId="0" applyNumberFormat="1" applyFont="1" applyAlignment="1">
      <alignment horizontal="center"/>
    </xf>
    <xf numFmtId="0" fontId="20" fillId="0" borderId="0" xfId="0" applyFont="1" applyAlignment="1">
      <alignment horizontal="center"/>
    </xf>
    <xf numFmtId="14" fontId="20" fillId="0" borderId="0" xfId="0" applyNumberFormat="1" applyFont="1"/>
    <xf numFmtId="9" fontId="19" fillId="0" borderId="0" xfId="2" applyFont="1" applyAlignment="1">
      <alignment horizontal="center"/>
    </xf>
    <xf numFmtId="44" fontId="19" fillId="0" borderId="0" xfId="1" applyFont="1" applyAlignment="1">
      <alignment horizontal="right"/>
    </xf>
    <xf numFmtId="14" fontId="19" fillId="0" borderId="0" xfId="1" applyNumberFormat="1" applyFont="1"/>
    <xf numFmtId="0" fontId="19" fillId="3" borderId="0" xfId="0" applyFont="1" applyFill="1" applyAlignment="1">
      <alignment horizontal="center"/>
    </xf>
    <xf numFmtId="0" fontId="19" fillId="3" borderId="0" xfId="0" applyFont="1" applyFill="1"/>
    <xf numFmtId="14" fontId="19" fillId="3" borderId="0" xfId="0" applyNumberFormat="1" applyFont="1" applyFill="1"/>
    <xf numFmtId="0" fontId="19" fillId="0" borderId="0" xfId="0" applyFont="1" applyFill="1" applyBorder="1" applyAlignment="1"/>
    <xf numFmtId="0" fontId="19" fillId="0" borderId="0" xfId="0" applyFont="1" applyFill="1" applyBorder="1" applyAlignment="1">
      <alignment horizontal="left"/>
    </xf>
    <xf numFmtId="0" fontId="20" fillId="0" borderId="0" xfId="0" applyFont="1" applyAlignment="1">
      <alignment vertical="top"/>
    </xf>
    <xf numFmtId="0" fontId="0" fillId="0" borderId="0" xfId="0" applyNumberFormat="1"/>
    <xf numFmtId="0" fontId="20" fillId="0" borderId="0" xfId="0" applyFont="1" applyAlignment="1">
      <alignment horizontal="left"/>
    </xf>
    <xf numFmtId="0" fontId="16" fillId="0" borderId="0" xfId="0" applyFont="1" applyAlignment="1">
      <alignment horizontal="left" vertical="center" wrapText="1"/>
    </xf>
    <xf numFmtId="0" fontId="16" fillId="0" borderId="1" xfId="0" applyFont="1" applyBorder="1" applyAlignment="1">
      <alignment horizontal="center" vertical="center" wrapText="1"/>
    </xf>
    <xf numFmtId="44" fontId="16" fillId="0" borderId="1" xfId="1" applyFont="1" applyBorder="1" applyAlignment="1">
      <alignment horizontal="center" vertical="center" wrapText="1"/>
    </xf>
    <xf numFmtId="44" fontId="20" fillId="0" borderId="3" xfId="1" applyFont="1" applyBorder="1" applyAlignment="1">
      <alignment vertical="center"/>
    </xf>
    <xf numFmtId="0" fontId="24" fillId="0" borderId="0" xfId="7" applyFill="1"/>
    <xf numFmtId="0" fontId="25" fillId="0" borderId="0" xfId="7" applyFont="1" applyFill="1" applyAlignment="1"/>
    <xf numFmtId="0" fontId="24" fillId="0" borderId="0" xfId="7"/>
    <xf numFmtId="0" fontId="26" fillId="0" borderId="0" xfId="7" applyFont="1" applyFill="1"/>
    <xf numFmtId="0" fontId="26" fillId="0" borderId="0" xfId="7" applyFont="1"/>
    <xf numFmtId="0" fontId="24" fillId="0" borderId="0" xfId="7" applyFill="1" applyAlignment="1"/>
    <xf numFmtId="0" fontId="24" fillId="0" borderId="0" xfId="7" applyFill="1" applyAlignment="1">
      <alignment wrapText="1"/>
    </xf>
    <xf numFmtId="0" fontId="24" fillId="0" borderId="0" xfId="7" applyAlignment="1"/>
    <xf numFmtId="0" fontId="24" fillId="0" borderId="0" xfId="7" applyAlignment="1">
      <alignment wrapText="1"/>
    </xf>
    <xf numFmtId="0" fontId="24" fillId="6" borderId="0" xfId="7" applyFill="1" applyAlignment="1">
      <alignment wrapText="1"/>
    </xf>
    <xf numFmtId="0" fontId="26" fillId="0" borderId="0" xfId="7" applyFont="1" applyFill="1" applyAlignment="1">
      <alignment wrapText="1"/>
    </xf>
    <xf numFmtId="0" fontId="24" fillId="6" borderId="0" xfId="7" applyFill="1" applyAlignment="1" applyProtection="1">
      <alignment wrapText="1"/>
    </xf>
    <xf numFmtId="0" fontId="15" fillId="0" borderId="0" xfId="7" applyFont="1" applyFill="1"/>
    <xf numFmtId="0" fontId="15" fillId="0" borderId="0" xfId="15"/>
    <xf numFmtId="0" fontId="15" fillId="0" borderId="1" xfId="15" applyBorder="1"/>
    <xf numFmtId="0" fontId="24" fillId="0" borderId="0" xfId="7" applyAlignment="1">
      <alignment vertical="center"/>
    </xf>
    <xf numFmtId="0" fontId="24" fillId="0" borderId="0" xfId="7" applyFill="1" applyAlignment="1">
      <alignment vertical="center" wrapText="1"/>
    </xf>
    <xf numFmtId="0" fontId="24" fillId="0" borderId="0" xfId="7" applyAlignment="1">
      <alignment vertical="center" wrapText="1"/>
    </xf>
    <xf numFmtId="0" fontId="24" fillId="0" borderId="0" xfId="7" applyFill="1" applyAlignment="1">
      <alignment horizontal="left" vertical="center" wrapText="1"/>
    </xf>
    <xf numFmtId="0" fontId="24" fillId="0" borderId="0" xfId="7" applyAlignment="1">
      <alignment horizontal="left" vertical="center" wrapText="1"/>
    </xf>
    <xf numFmtId="0" fontId="15" fillId="0" borderId="0" xfId="7" applyFont="1" applyFill="1" applyBorder="1" applyAlignment="1">
      <alignment horizontal="left" vertical="center" wrapText="1"/>
    </xf>
    <xf numFmtId="0" fontId="28" fillId="0" borderId="0" xfId="7" applyFont="1" applyFill="1" applyAlignment="1">
      <alignment vertical="center" wrapText="1"/>
    </xf>
    <xf numFmtId="0" fontId="15" fillId="0" borderId="0" xfId="7" applyFont="1" applyFill="1" applyAlignment="1">
      <alignment vertical="center" wrapText="1"/>
    </xf>
    <xf numFmtId="0" fontId="15" fillId="0" borderId="0" xfId="7" applyFont="1" applyAlignment="1">
      <alignment vertical="center" wrapText="1"/>
    </xf>
    <xf numFmtId="0" fontId="15" fillId="0" borderId="0" xfId="7" applyFont="1" applyFill="1" applyAlignment="1">
      <alignment vertical="center" wrapText="1"/>
    </xf>
    <xf numFmtId="0" fontId="24" fillId="0" borderId="0" xfId="7" applyBorder="1" applyAlignment="1">
      <alignment wrapText="1"/>
    </xf>
    <xf numFmtId="0" fontId="15" fillId="0" borderId="0" xfId="7" applyFont="1" applyFill="1" applyBorder="1" applyAlignment="1">
      <alignment horizontal="right" vertical="center" wrapText="1"/>
    </xf>
    <xf numFmtId="0" fontId="24" fillId="6" borderId="0" xfId="7" applyFill="1" applyAlignment="1" applyProtection="1">
      <alignment vertical="center" wrapText="1"/>
    </xf>
    <xf numFmtId="0" fontId="0" fillId="0" borderId="0" xfId="0"/>
    <xf numFmtId="0" fontId="19" fillId="0" borderId="0" xfId="0" applyFont="1" applyAlignment="1">
      <alignment horizontal="center"/>
    </xf>
    <xf numFmtId="44" fontId="20" fillId="0" borderId="0" xfId="1" applyFont="1" applyAlignment="1">
      <alignment vertical="center"/>
    </xf>
    <xf numFmtId="0" fontId="20" fillId="0" borderId="1" xfId="0" applyFont="1" applyFill="1" applyBorder="1" applyAlignment="1">
      <alignment horizontal="center" vertical="center" wrapText="1"/>
    </xf>
    <xf numFmtId="0" fontId="21" fillId="0" borderId="12" xfId="7" applyFont="1" applyFill="1" applyBorder="1" applyAlignment="1">
      <alignment vertical="center" wrapText="1"/>
    </xf>
    <xf numFmtId="0" fontId="20" fillId="0" borderId="0" xfId="0" applyFont="1" applyAlignment="1">
      <alignment horizontal="right" vertical="center" wrapText="1"/>
    </xf>
    <xf numFmtId="1" fontId="20" fillId="0" borderId="1" xfId="0" applyNumberFormat="1" applyFont="1" applyBorder="1" applyAlignment="1">
      <alignment horizontal="center" vertical="center"/>
    </xf>
    <xf numFmtId="0" fontId="20" fillId="0" borderId="0" xfId="0" applyFont="1" applyAlignment="1">
      <alignment vertical="center"/>
    </xf>
    <xf numFmtId="0" fontId="15" fillId="0" borderId="0" xfId="7" applyFont="1" applyFill="1" applyBorder="1" applyAlignment="1" applyProtection="1">
      <alignment horizontal="left" vertical="center" wrapText="1"/>
    </xf>
    <xf numFmtId="44" fontId="16" fillId="0" borderId="5" xfId="1" applyFont="1" applyBorder="1" applyAlignment="1" applyProtection="1">
      <alignment horizontal="center" vertical="top" wrapText="1"/>
    </xf>
    <xf numFmtId="44" fontId="16" fillId="0" borderId="5" xfId="1" applyFont="1" applyBorder="1" applyAlignment="1" applyProtection="1">
      <alignment horizontal="center" vertical="center" wrapText="1"/>
    </xf>
    <xf numFmtId="0" fontId="24" fillId="0" borderId="0" xfId="7" applyFill="1" applyBorder="1" applyAlignment="1" applyProtection="1">
      <alignment horizontal="left" wrapText="1"/>
    </xf>
    <xf numFmtId="0" fontId="24" fillId="0" borderId="0" xfId="7" applyFill="1" applyAlignment="1" applyProtection="1">
      <alignment wrapText="1"/>
    </xf>
    <xf numFmtId="0" fontId="19" fillId="3" borderId="0" xfId="0" applyFont="1" applyFill="1" applyBorder="1" applyAlignment="1" applyProtection="1">
      <alignment horizontal="left"/>
    </xf>
    <xf numFmtId="49" fontId="19" fillId="3" borderId="0" xfId="0" applyNumberFormat="1" applyFont="1" applyFill="1" applyBorder="1" applyAlignment="1" applyProtection="1"/>
    <xf numFmtId="14" fontId="19" fillId="3" borderId="0" xfId="0" applyNumberFormat="1" applyFont="1" applyFill="1" applyBorder="1" applyAlignment="1" applyProtection="1">
      <alignment horizontal="left"/>
    </xf>
    <xf numFmtId="0" fontId="19" fillId="3" borderId="0" xfId="0" applyFont="1" applyFill="1" applyBorder="1" applyAlignment="1" applyProtection="1"/>
    <xf numFmtId="0" fontId="7" fillId="0" borderId="0" xfId="3" applyFont="1"/>
    <xf numFmtId="0" fontId="16" fillId="8" borderId="1" xfId="14" applyFont="1" applyFill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7" fillId="0" borderId="0" xfId="27" applyFont="1" applyAlignment="1">
      <alignment vertical="center"/>
    </xf>
    <xf numFmtId="0" fontId="17" fillId="0" borderId="0" xfId="27" applyFont="1"/>
    <xf numFmtId="0" fontId="17" fillId="0" borderId="0" xfId="27" applyFont="1" applyAlignment="1">
      <alignment horizontal="center"/>
    </xf>
    <xf numFmtId="0" fontId="7" fillId="0" borderId="0" xfId="27" applyAlignment="1">
      <alignment horizontal="center"/>
    </xf>
    <xf numFmtId="0" fontId="7" fillId="0" borderId="0" xfId="27" applyAlignment="1">
      <alignment wrapText="1"/>
    </xf>
    <xf numFmtId="0" fontId="7" fillId="0" borderId="0" xfId="27" applyNumberFormat="1" applyAlignment="1">
      <alignment horizontal="left" vertical="center"/>
    </xf>
    <xf numFmtId="164" fontId="7" fillId="0" borderId="0" xfId="27" applyNumberFormat="1" applyAlignment="1">
      <alignment vertical="center"/>
    </xf>
    <xf numFmtId="0" fontId="7" fillId="0" borderId="0" xfId="27" applyAlignment="1">
      <alignment vertical="center"/>
    </xf>
    <xf numFmtId="0" fontId="7" fillId="0" borderId="0" xfId="27"/>
    <xf numFmtId="0" fontId="16" fillId="0" borderId="4" xfId="27" applyFont="1" applyBorder="1" applyAlignment="1" applyProtection="1">
      <alignment horizontal="center" vertical="center" wrapText="1"/>
    </xf>
    <xf numFmtId="0" fontId="16" fillId="0" borderId="6" xfId="27" applyFont="1" applyBorder="1" applyAlignment="1" applyProtection="1">
      <alignment horizontal="center" vertical="center" wrapText="1"/>
    </xf>
    <xf numFmtId="0" fontId="7" fillId="0" borderId="0" xfId="27" applyFont="1" applyAlignment="1">
      <alignment vertical="center"/>
    </xf>
    <xf numFmtId="0" fontId="16" fillId="0" borderId="0" xfId="27" applyFont="1"/>
    <xf numFmtId="164" fontId="20" fillId="0" borderId="1" xfId="27" applyNumberFormat="1" applyFont="1" applyFill="1" applyBorder="1" applyAlignment="1" applyProtection="1">
      <alignment vertical="center"/>
    </xf>
    <xf numFmtId="44" fontId="19" fillId="0" borderId="0" xfId="1" applyFont="1" applyAlignment="1">
      <alignment vertical="center"/>
    </xf>
    <xf numFmtId="0" fontId="19" fillId="0" borderId="0" xfId="27" applyFont="1"/>
    <xf numFmtId="0" fontId="20" fillId="0" borderId="0" xfId="27" applyFont="1" applyAlignment="1">
      <alignment vertical="center" wrapText="1"/>
    </xf>
    <xf numFmtId="0" fontId="20" fillId="0" borderId="0" xfId="27" applyFont="1" applyAlignment="1">
      <alignment wrapText="1"/>
    </xf>
    <xf numFmtId="0" fontId="7" fillId="0" borderId="0" xfId="27" applyFont="1"/>
    <xf numFmtId="0" fontId="7" fillId="0" borderId="0" xfId="27" applyFont="1" applyAlignment="1">
      <alignment wrapText="1"/>
    </xf>
    <xf numFmtId="44" fontId="7" fillId="0" borderId="0" xfId="1" applyFont="1" applyAlignment="1">
      <alignment vertical="center"/>
    </xf>
    <xf numFmtId="44" fontId="7" fillId="0" borderId="0" xfId="1" applyFont="1" applyAlignment="1">
      <alignment wrapText="1"/>
    </xf>
    <xf numFmtId="0" fontId="22" fillId="0" borderId="0" xfId="27" applyFont="1" applyFill="1" applyBorder="1" applyAlignment="1">
      <alignment vertical="center"/>
    </xf>
    <xf numFmtId="44" fontId="22" fillId="0" borderId="0" xfId="1" applyFont="1" applyFill="1" applyBorder="1" applyAlignment="1">
      <alignment vertical="center"/>
    </xf>
    <xf numFmtId="0" fontId="22" fillId="0" borderId="0" xfId="28" applyFont="1" applyFill="1" applyBorder="1" applyAlignment="1">
      <alignment vertical="center"/>
    </xf>
    <xf numFmtId="9" fontId="22" fillId="0" borderId="0" xfId="2" applyFont="1" applyFill="1" applyBorder="1" applyAlignment="1">
      <alignment horizontal="right" vertical="center"/>
    </xf>
    <xf numFmtId="0" fontId="17" fillId="0" borderId="0" xfId="27" applyFont="1" applyFill="1" applyBorder="1" applyAlignment="1">
      <alignment vertical="center"/>
    </xf>
    <xf numFmtId="1" fontId="21" fillId="5" borderId="1" xfId="7" applyNumberFormat="1" applyFont="1" applyFill="1" applyBorder="1" applyAlignment="1" applyProtection="1">
      <alignment horizontal="center" vertical="center" wrapText="1"/>
    </xf>
    <xf numFmtId="0" fontId="27" fillId="0" borderId="0" xfId="7" applyFont="1" applyAlignment="1">
      <alignment vertical="center" wrapText="1"/>
    </xf>
    <xf numFmtId="0" fontId="17" fillId="0" borderId="0" xfId="27" applyFont="1" applyAlignment="1">
      <alignment vertical="top" wrapText="1"/>
    </xf>
    <xf numFmtId="0" fontId="17" fillId="0" borderId="0" xfId="27" applyNumberFormat="1" applyFont="1" applyAlignment="1">
      <alignment horizontal="left" vertical="top"/>
    </xf>
    <xf numFmtId="164" fontId="17" fillId="0" borderId="0" xfId="27" applyNumberFormat="1" applyFont="1" applyAlignment="1">
      <alignment vertical="top"/>
    </xf>
    <xf numFmtId="0" fontId="17" fillId="0" borderId="0" xfId="27" applyFont="1" applyAlignment="1">
      <alignment vertical="top"/>
    </xf>
    <xf numFmtId="0" fontId="29" fillId="0" borderId="0" xfId="27" applyFont="1" applyAlignment="1">
      <alignment horizontal="left" vertical="top"/>
    </xf>
    <xf numFmtId="0" fontId="17" fillId="0" borderId="0" xfId="27" applyFont="1" applyBorder="1"/>
    <xf numFmtId="0" fontId="19" fillId="0" borderId="0" xfId="27" applyFont="1" applyBorder="1"/>
    <xf numFmtId="0" fontId="7" fillId="0" borderId="0" xfId="27" applyFont="1" applyBorder="1"/>
    <xf numFmtId="0" fontId="19" fillId="3" borderId="3" xfId="0" applyFont="1" applyFill="1" applyBorder="1" applyAlignment="1" applyProtection="1">
      <alignment horizontal="left" indent="1"/>
    </xf>
    <xf numFmtId="0" fontId="19" fillId="3" borderId="0" xfId="0" applyFont="1" applyFill="1" applyBorder="1" applyAlignment="1" applyProtection="1">
      <alignment horizontal="left" indent="1"/>
    </xf>
    <xf numFmtId="0" fontId="19" fillId="3" borderId="7" xfId="0" applyNumberFormat="1" applyFont="1" applyFill="1" applyBorder="1" applyAlignment="1" applyProtection="1">
      <alignment horizontal="left" indent="1"/>
    </xf>
    <xf numFmtId="0" fontId="19" fillId="3" borderId="0" xfId="0" applyNumberFormat="1" applyFont="1" applyFill="1" applyBorder="1" applyAlignment="1" applyProtection="1">
      <alignment horizontal="left" indent="1"/>
    </xf>
    <xf numFmtId="14" fontId="19" fillId="3" borderId="7" xfId="0" applyNumberFormat="1" applyFont="1" applyFill="1" applyBorder="1" applyAlignment="1" applyProtection="1">
      <alignment horizontal="left" indent="1"/>
    </xf>
    <xf numFmtId="14" fontId="19" fillId="3" borderId="0" xfId="0" applyNumberFormat="1" applyFont="1" applyFill="1" applyBorder="1" applyAlignment="1" applyProtection="1">
      <alignment horizontal="left" indent="1"/>
    </xf>
    <xf numFmtId="0" fontId="29" fillId="0" borderId="0" xfId="27" applyFont="1"/>
    <xf numFmtId="164" fontId="22" fillId="2" borderId="1" xfId="27" applyNumberFormat="1" applyFont="1" applyFill="1" applyBorder="1" applyAlignment="1" applyProtection="1">
      <alignment vertical="center"/>
    </xf>
    <xf numFmtId="0" fontId="0" fillId="0" borderId="0" xfId="0"/>
    <xf numFmtId="0" fontId="30" fillId="0" borderId="0" xfId="0" applyFont="1"/>
    <xf numFmtId="0" fontId="0" fillId="0" borderId="0" xfId="0"/>
    <xf numFmtId="0" fontId="0" fillId="0" borderId="0" xfId="0" applyAlignment="1"/>
    <xf numFmtId="0" fontId="20" fillId="9" borderId="1" xfId="0" applyFont="1" applyFill="1" applyBorder="1" applyAlignment="1" applyProtection="1">
      <alignment horizontal="left" vertical="center" wrapText="1" indent="1"/>
      <protection locked="0"/>
    </xf>
    <xf numFmtId="0" fontId="20" fillId="9" borderId="1" xfId="0" applyFont="1" applyFill="1" applyBorder="1" applyAlignment="1" applyProtection="1">
      <alignment horizontal="center" vertical="center" wrapText="1"/>
      <protection locked="0"/>
    </xf>
    <xf numFmtId="0" fontId="20" fillId="9" borderId="3" xfId="27" applyFont="1" applyFill="1" applyBorder="1" applyAlignment="1" applyProtection="1">
      <alignment wrapText="1"/>
      <protection locked="0"/>
    </xf>
    <xf numFmtId="0" fontId="20" fillId="0" borderId="1" xfId="0" applyFont="1" applyFill="1" applyBorder="1" applyAlignment="1" applyProtection="1">
      <alignment horizontal="left" wrapText="1" indent="1"/>
    </xf>
    <xf numFmtId="0" fontId="20" fillId="0" borderId="2" xfId="0" applyFont="1" applyFill="1" applyBorder="1" applyAlignment="1" applyProtection="1">
      <alignment horizontal="left" vertical="center" wrapText="1" indent="1"/>
    </xf>
    <xf numFmtId="0" fontId="16" fillId="0" borderId="5" xfId="27" applyFont="1" applyBorder="1" applyAlignment="1" applyProtection="1">
      <alignment horizontal="left" vertical="center" wrapText="1" indent="1"/>
    </xf>
    <xf numFmtId="0" fontId="16" fillId="0" borderId="5" xfId="27" applyNumberFormat="1" applyFont="1" applyBorder="1" applyAlignment="1" applyProtection="1">
      <alignment horizontal="left" vertical="center" wrapText="1" indent="1"/>
    </xf>
    <xf numFmtId="0" fontId="19" fillId="0" borderId="0" xfId="0" applyFont="1" applyAlignment="1">
      <alignment horizontal="left" indent="1"/>
    </xf>
    <xf numFmtId="0" fontId="16" fillId="0" borderId="1" xfId="0" applyFont="1" applyBorder="1" applyAlignment="1">
      <alignment horizontal="left" vertical="center" wrapText="1" indent="1"/>
    </xf>
    <xf numFmtId="0" fontId="20" fillId="0" borderId="1" xfId="0" applyFont="1" applyFill="1" applyBorder="1" applyAlignment="1">
      <alignment horizontal="left" vertical="center" wrapText="1" indent="1"/>
    </xf>
    <xf numFmtId="0" fontId="19" fillId="0" borderId="0" xfId="0" applyFont="1" applyAlignment="1">
      <alignment horizontal="left" wrapText="1" indent="1"/>
    </xf>
    <xf numFmtId="0" fontId="15" fillId="0" borderId="1" xfId="15" applyBorder="1"/>
    <xf numFmtId="0" fontId="15" fillId="7" borderId="1" xfId="15" applyFill="1" applyBorder="1"/>
    <xf numFmtId="0" fontId="15" fillId="7" borderId="1" xfId="15" applyFill="1" applyBorder="1" applyAlignment="1"/>
    <xf numFmtId="0" fontId="15" fillId="0" borderId="1" xfId="15" applyBorder="1" applyAlignment="1"/>
    <xf numFmtId="0" fontId="16" fillId="4" borderId="1" xfId="88" applyFont="1" applyFill="1" applyBorder="1"/>
    <xf numFmtId="0" fontId="3" fillId="4" borderId="1" xfId="88" applyFill="1" applyBorder="1"/>
    <xf numFmtId="0" fontId="16" fillId="4" borderId="1" xfId="202" applyFont="1" applyFill="1" applyBorder="1"/>
    <xf numFmtId="0" fontId="0" fillId="0" borderId="0" xfId="0"/>
    <xf numFmtId="0" fontId="16" fillId="3" borderId="1" xfId="88" applyFont="1" applyFill="1" applyBorder="1"/>
    <xf numFmtId="0" fontId="0" fillId="0" borderId="0" xfId="0" applyNumberFormat="1"/>
    <xf numFmtId="0" fontId="19" fillId="3" borderId="0" xfId="0" applyFont="1" applyFill="1" applyBorder="1" applyAlignment="1" applyProtection="1"/>
    <xf numFmtId="0" fontId="19" fillId="0" borderId="0" xfId="0" applyFont="1" applyAlignment="1">
      <alignment horizontal="left" wrapText="1" indent="1"/>
    </xf>
    <xf numFmtId="10" fontId="22" fillId="0" borderId="20" xfId="2" applyNumberFormat="1" applyFont="1" applyBorder="1" applyAlignment="1">
      <alignment horizontal="right" vertical="center" indent="2"/>
    </xf>
    <xf numFmtId="10" fontId="22" fillId="0" borderId="21" xfId="2" applyNumberFormat="1" applyFont="1" applyBorder="1" applyAlignment="1">
      <alignment horizontal="right" vertical="center" indent="2"/>
    </xf>
    <xf numFmtId="10" fontId="22" fillId="0" borderId="22" xfId="2" applyNumberFormat="1" applyFont="1" applyBorder="1" applyAlignment="1">
      <alignment horizontal="right" vertical="center" indent="2"/>
    </xf>
    <xf numFmtId="10" fontId="22" fillId="0" borderId="21" xfId="205" applyNumberFormat="1" applyFont="1" applyBorder="1" applyAlignment="1">
      <alignment horizontal="right" vertical="center" indent="2"/>
    </xf>
    <xf numFmtId="10" fontId="22" fillId="0" borderId="6" xfId="1" applyNumberFormat="1" applyFont="1" applyBorder="1" applyAlignment="1">
      <alignment horizontal="right" vertical="center" indent="2"/>
    </xf>
    <xf numFmtId="0" fontId="22" fillId="0" borderId="4" xfId="205" applyFont="1" applyBorder="1" applyAlignment="1">
      <alignment horizontal="left" vertical="center" wrapText="1" indent="1"/>
    </xf>
    <xf numFmtId="0" fontId="22" fillId="0" borderId="13" xfId="205" applyFont="1" applyBorder="1" applyAlignment="1">
      <alignment horizontal="left" vertical="center" indent="1"/>
    </xf>
    <xf numFmtId="0" fontId="22" fillId="0" borderId="17" xfId="205" applyFont="1" applyBorder="1" applyAlignment="1">
      <alignment horizontal="left" vertical="center" indent="1"/>
    </xf>
    <xf numFmtId="0" fontId="22" fillId="0" borderId="16" xfId="205" applyFont="1" applyBorder="1" applyAlignment="1">
      <alignment horizontal="left" vertical="center" indent="1"/>
    </xf>
    <xf numFmtId="0" fontId="22" fillId="0" borderId="16" xfId="205" applyFont="1" applyBorder="1" applyAlignment="1">
      <alignment horizontal="left" vertical="center" wrapText="1" indent="1"/>
    </xf>
    <xf numFmtId="0" fontId="22" fillId="0" borderId="17" xfId="205" applyFont="1" applyBorder="1" applyAlignment="1">
      <alignment horizontal="left" vertical="center" wrapText="1" indent="1"/>
    </xf>
    <xf numFmtId="0" fontId="17" fillId="0" borderId="3" xfId="27" applyFont="1" applyBorder="1"/>
    <xf numFmtId="9" fontId="22" fillId="0" borderId="0" xfId="1" applyNumberFormat="1" applyFont="1" applyFill="1" applyBorder="1" applyAlignment="1">
      <alignment horizontal="right" vertical="center" indent="2"/>
    </xf>
    <xf numFmtId="166" fontId="22" fillId="0" borderId="5" xfId="1" applyNumberFormat="1" applyFont="1" applyBorder="1" applyAlignment="1">
      <alignment horizontal="right" vertical="center" indent="2"/>
    </xf>
    <xf numFmtId="166" fontId="22" fillId="0" borderId="2" xfId="2" applyNumberFormat="1" applyFont="1" applyBorder="1" applyAlignment="1">
      <alignment horizontal="right" vertical="center" indent="2"/>
    </xf>
    <xf numFmtId="166" fontId="22" fillId="0" borderId="1" xfId="2" applyNumberFormat="1" applyFont="1" applyBorder="1" applyAlignment="1">
      <alignment horizontal="right" vertical="center" indent="2"/>
    </xf>
    <xf numFmtId="166" fontId="22" fillId="0" borderId="19" xfId="2" applyNumberFormat="1" applyFont="1" applyBorder="1" applyAlignment="1">
      <alignment horizontal="right" vertical="center" indent="2"/>
    </xf>
    <xf numFmtId="166" fontId="22" fillId="0" borderId="1" xfId="205" applyNumberFormat="1" applyFont="1" applyBorder="1" applyAlignment="1">
      <alignment horizontal="right" vertical="center" indent="2"/>
    </xf>
    <xf numFmtId="166" fontId="22" fillId="0" borderId="0" xfId="205" applyNumberFormat="1" applyFont="1" applyBorder="1" applyAlignment="1">
      <alignment horizontal="right" vertical="center" indent="2"/>
    </xf>
    <xf numFmtId="10" fontId="22" fillId="0" borderId="0" xfId="205" applyNumberFormat="1" applyFont="1" applyBorder="1" applyAlignment="1">
      <alignment horizontal="right" vertical="center" indent="2"/>
    </xf>
    <xf numFmtId="0" fontId="22" fillId="0" borderId="16" xfId="28" applyFont="1" applyFill="1" applyBorder="1" applyAlignment="1">
      <alignment horizontal="left" vertical="center" indent="1"/>
    </xf>
    <xf numFmtId="166" fontId="22" fillId="0" borderId="20" xfId="2" applyNumberFormat="1" applyFont="1" applyFill="1" applyBorder="1" applyAlignment="1">
      <alignment horizontal="right" vertical="center" indent="2"/>
    </xf>
    <xf numFmtId="0" fontId="22" fillId="0" borderId="17" xfId="28" applyFont="1" applyFill="1" applyBorder="1" applyAlignment="1">
      <alignment horizontal="left" vertical="center" indent="1"/>
    </xf>
    <xf numFmtId="166" fontId="22" fillId="0" borderId="21" xfId="2" applyNumberFormat="1" applyFont="1" applyFill="1" applyBorder="1" applyAlignment="1">
      <alignment horizontal="right" vertical="center" indent="2"/>
    </xf>
    <xf numFmtId="166" fontId="22" fillId="0" borderId="19" xfId="1" applyNumberFormat="1" applyFont="1" applyBorder="1" applyAlignment="1">
      <alignment horizontal="right" vertical="center" indent="2"/>
    </xf>
    <xf numFmtId="10" fontId="22" fillId="0" borderId="20" xfId="1" applyNumberFormat="1" applyFont="1" applyBorder="1" applyAlignment="1">
      <alignment horizontal="right" vertical="center" indent="2"/>
    </xf>
    <xf numFmtId="0" fontId="22" fillId="0" borderId="16" xfId="27" applyFont="1" applyBorder="1" applyAlignment="1">
      <alignment horizontal="left" vertical="center" wrapText="1" indent="1"/>
    </xf>
    <xf numFmtId="0" fontId="23" fillId="3" borderId="20" xfId="0" applyFont="1" applyFill="1" applyBorder="1" applyAlignment="1">
      <alignment horizontal="center" vertical="center" wrapText="1"/>
    </xf>
    <xf numFmtId="0" fontId="22" fillId="0" borderId="17" xfId="27" applyFont="1" applyFill="1" applyBorder="1" applyAlignment="1">
      <alignment horizontal="left" vertical="center" indent="1"/>
    </xf>
    <xf numFmtId="0" fontId="22" fillId="0" borderId="17" xfId="28" applyFont="1" applyFill="1" applyBorder="1" applyAlignment="1">
      <alignment horizontal="left" vertical="center" wrapText="1" indent="1"/>
    </xf>
    <xf numFmtId="166" fontId="22" fillId="0" borderId="21" xfId="1" applyNumberFormat="1" applyFont="1" applyFill="1" applyBorder="1" applyAlignment="1">
      <alignment horizontal="right" vertical="center" indent="2"/>
    </xf>
    <xf numFmtId="0" fontId="17" fillId="0" borderId="18" xfId="27" applyFont="1" applyFill="1" applyBorder="1" applyAlignment="1">
      <alignment horizontal="left" vertical="center" wrapText="1" indent="1"/>
    </xf>
    <xf numFmtId="0" fontId="17" fillId="0" borderId="18" xfId="27" applyFont="1" applyFill="1" applyBorder="1" applyAlignment="1">
      <alignment horizontal="left" vertical="center" indent="1"/>
    </xf>
    <xf numFmtId="166" fontId="17" fillId="0" borderId="15" xfId="1" applyNumberFormat="1" applyFont="1" applyFill="1" applyBorder="1" applyAlignment="1">
      <alignment horizontal="right" vertical="center" indent="2"/>
    </xf>
    <xf numFmtId="0" fontId="17" fillId="0" borderId="18" xfId="205" applyFont="1" applyBorder="1" applyAlignment="1">
      <alignment horizontal="left" vertical="center" indent="1"/>
    </xf>
    <xf numFmtId="166" fontId="17" fillId="0" borderId="14" xfId="205" applyNumberFormat="1" applyFont="1" applyBorder="1" applyAlignment="1">
      <alignment horizontal="right" vertical="center" indent="2"/>
    </xf>
    <xf numFmtId="10" fontId="17" fillId="0" borderId="15" xfId="2" applyNumberFormat="1" applyFont="1" applyBorder="1" applyAlignment="1">
      <alignment horizontal="right" vertical="center" indent="2"/>
    </xf>
    <xf numFmtId="0" fontId="17" fillId="0" borderId="18" xfId="205" applyFont="1" applyBorder="1" applyAlignment="1">
      <alignment horizontal="left" vertical="center" wrapText="1" indent="1"/>
    </xf>
    <xf numFmtId="166" fontId="17" fillId="0" borderId="14" xfId="2" applyNumberFormat="1" applyFont="1" applyBorder="1" applyAlignment="1">
      <alignment horizontal="right" vertical="center" indent="2"/>
    </xf>
    <xf numFmtId="0" fontId="17" fillId="0" borderId="18" xfId="28" applyFont="1" applyFill="1" applyBorder="1" applyAlignment="1">
      <alignment horizontal="left" vertical="center" indent="1"/>
    </xf>
    <xf numFmtId="166" fontId="17" fillId="0" borderId="15" xfId="2" applyNumberFormat="1" applyFont="1" applyBorder="1" applyAlignment="1">
      <alignment horizontal="right" vertical="center" indent="2"/>
    </xf>
    <xf numFmtId="0" fontId="22" fillId="0" borderId="16" xfId="27" applyFont="1" applyBorder="1" applyAlignment="1">
      <alignment horizontal="center" vertical="center" wrapText="1"/>
    </xf>
    <xf numFmtId="0" fontId="22" fillId="0" borderId="18" xfId="205" applyFont="1" applyFill="1" applyBorder="1" applyAlignment="1">
      <alignment horizontal="left" vertical="center" indent="1"/>
    </xf>
    <xf numFmtId="9" fontId="22" fillId="0" borderId="15" xfId="1" applyNumberFormat="1" applyFont="1" applyFill="1" applyBorder="1" applyAlignment="1">
      <alignment horizontal="right" vertical="center" indent="2"/>
    </xf>
    <xf numFmtId="10" fontId="17" fillId="0" borderId="14" xfId="205" applyNumberFormat="1" applyFont="1" applyBorder="1" applyAlignment="1">
      <alignment horizontal="right" vertical="center" indent="2"/>
    </xf>
    <xf numFmtId="167" fontId="19" fillId="0" borderId="0" xfId="27" applyNumberFormat="1" applyFont="1"/>
    <xf numFmtId="166" fontId="17" fillId="0" borderId="15" xfId="1" applyNumberFormat="1" applyFont="1" applyFill="1" applyBorder="1" applyAlignment="1">
      <alignment horizontal="right" vertical="center" wrapText="1" indent="2"/>
    </xf>
    <xf numFmtId="0" fontId="15" fillId="10" borderId="1" xfId="15" applyFill="1" applyBorder="1"/>
    <xf numFmtId="0" fontId="20" fillId="0" borderId="1" xfId="0" applyFont="1" applyFill="1" applyBorder="1" applyAlignment="1" applyProtection="1">
      <alignment horizontal="left" vertical="center" wrapText="1" indent="1"/>
    </xf>
    <xf numFmtId="0" fontId="19" fillId="3" borderId="0" xfId="0" applyFont="1" applyFill="1" applyBorder="1" applyAlignment="1" applyProtection="1">
      <alignment horizontal="center"/>
    </xf>
    <xf numFmtId="0" fontId="19" fillId="0" borderId="0" xfId="0" applyFont="1" applyFill="1" applyBorder="1" applyAlignment="1" applyProtection="1">
      <alignment horizontal="left"/>
    </xf>
    <xf numFmtId="14" fontId="19" fillId="0" borderId="0" xfId="0" applyNumberFormat="1" applyFont="1" applyFill="1" applyBorder="1" applyAlignment="1" applyProtection="1">
      <alignment horizontal="left"/>
    </xf>
    <xf numFmtId="49" fontId="19" fillId="0" borderId="0" xfId="0" applyNumberFormat="1" applyFont="1" applyFill="1" applyBorder="1" applyAlignment="1" applyProtection="1"/>
    <xf numFmtId="0" fontId="29" fillId="0" borderId="0" xfId="0" applyFont="1" applyAlignment="1">
      <alignment horizontal="left"/>
    </xf>
    <xf numFmtId="0" fontId="16" fillId="2" borderId="1" xfId="27" applyFont="1" applyFill="1" applyBorder="1" applyAlignment="1" applyProtection="1">
      <alignment horizontal="left" vertical="center"/>
    </xf>
    <xf numFmtId="0" fontId="22" fillId="2" borderId="2" xfId="0" applyFont="1" applyFill="1" applyBorder="1" applyAlignment="1" applyProtection="1">
      <alignment horizontal="left" vertical="center" wrapText="1"/>
    </xf>
    <xf numFmtId="0" fontId="16" fillId="0" borderId="0" xfId="27" applyFont="1" applyAlignment="1">
      <alignment vertical="center"/>
    </xf>
    <xf numFmtId="14" fontId="30" fillId="0" borderId="0" xfId="0" applyNumberFormat="1" applyFont="1"/>
    <xf numFmtId="168" fontId="0" fillId="0" borderId="0" xfId="2" applyNumberFormat="1" applyFont="1" applyAlignment="1">
      <alignment horizontal="center"/>
    </xf>
    <xf numFmtId="168" fontId="19" fillId="3" borderId="0" xfId="0" applyNumberFormat="1" applyFont="1" applyFill="1" applyBorder="1" applyAlignment="1" applyProtection="1">
      <alignment horizontal="center"/>
    </xf>
    <xf numFmtId="168" fontId="19" fillId="0" borderId="0" xfId="0" applyNumberFormat="1" applyFont="1" applyFill="1" applyBorder="1" applyAlignment="1" applyProtection="1">
      <alignment horizontal="center"/>
    </xf>
    <xf numFmtId="0" fontId="0" fillId="0" borderId="0" xfId="0" applyFill="1"/>
    <xf numFmtId="9" fontId="0" fillId="0" borderId="0" xfId="2" applyFont="1" applyFill="1" applyAlignment="1">
      <alignment horizontal="right"/>
    </xf>
    <xf numFmtId="9" fontId="0" fillId="0" borderId="0" xfId="2" applyFont="1" applyAlignment="1">
      <alignment horizontal="right"/>
    </xf>
    <xf numFmtId="0" fontId="19" fillId="0" borderId="3" xfId="0" applyFont="1" applyFill="1" applyBorder="1" applyAlignment="1" applyProtection="1">
      <alignment horizontal="left"/>
    </xf>
    <xf numFmtId="14" fontId="19" fillId="0" borderId="3" xfId="0" applyNumberFormat="1" applyFont="1" applyFill="1" applyBorder="1" applyAlignment="1" applyProtection="1">
      <alignment horizontal="left"/>
    </xf>
    <xf numFmtId="0" fontId="33" fillId="0" borderId="0" xfId="0" applyFont="1"/>
    <xf numFmtId="0" fontId="15" fillId="0" borderId="0" xfId="15" applyFill="1" applyAlignment="1">
      <alignment wrapText="1"/>
    </xf>
    <xf numFmtId="0" fontId="15" fillId="6" borderId="0" xfId="15" applyFill="1" applyAlignment="1">
      <alignment wrapText="1"/>
    </xf>
    <xf numFmtId="0" fontId="26" fillId="0" borderId="0" xfId="15" applyFont="1" applyFill="1" applyAlignment="1">
      <alignment wrapText="1"/>
    </xf>
    <xf numFmtId="0" fontId="15" fillId="0" borderId="0" xfId="15" applyAlignment="1">
      <alignment wrapText="1"/>
    </xf>
    <xf numFmtId="0" fontId="15" fillId="0" borderId="0" xfId="15" applyFill="1" applyBorder="1" applyAlignment="1">
      <alignment wrapText="1"/>
    </xf>
    <xf numFmtId="49" fontId="0" fillId="0" borderId="0" xfId="0" applyNumberFormat="1" applyAlignment="1">
      <alignment horizontal="left" indent="1"/>
    </xf>
    <xf numFmtId="0" fontId="26" fillId="0" borderId="0" xfId="15" applyFont="1" applyFill="1" applyAlignment="1">
      <alignment horizontal="left" wrapText="1" indent="1"/>
    </xf>
    <xf numFmtId="0" fontId="21" fillId="0" borderId="0" xfId="15" applyFont="1" applyFill="1" applyBorder="1" applyAlignment="1" applyProtection="1">
      <alignment horizontal="center" vertical="center" wrapText="1"/>
    </xf>
    <xf numFmtId="0" fontId="15" fillId="0" borderId="0" xfId="15" applyAlignment="1">
      <alignment vertical="center" wrapText="1"/>
    </xf>
    <xf numFmtId="0" fontId="21" fillId="0" borderId="0" xfId="15" applyFont="1" applyAlignment="1">
      <alignment vertical="center" wrapText="1"/>
    </xf>
    <xf numFmtId="0" fontId="25" fillId="0" borderId="0" xfId="15" applyFont="1" applyFill="1" applyAlignment="1">
      <alignment wrapText="1"/>
    </xf>
    <xf numFmtId="0" fontId="20" fillId="0" borderId="0" xfId="0" applyFont="1" applyBorder="1" applyAlignment="1">
      <alignment horizontal="center"/>
    </xf>
    <xf numFmtId="9" fontId="0" fillId="0" borderId="0" xfId="2" applyFont="1" applyFill="1" applyBorder="1" applyAlignment="1">
      <alignment horizontal="right"/>
    </xf>
    <xf numFmtId="0" fontId="0" fillId="0" borderId="0" xfId="0" applyFill="1" applyBorder="1"/>
    <xf numFmtId="168" fontId="0" fillId="0" borderId="0" xfId="2" applyNumberFormat="1" applyFont="1" applyBorder="1" applyAlignment="1">
      <alignment horizontal="center"/>
    </xf>
    <xf numFmtId="0" fontId="0" fillId="0" borderId="0" xfId="0" applyBorder="1"/>
    <xf numFmtId="0" fontId="19" fillId="0" borderId="3" xfId="0" applyFont="1" applyBorder="1"/>
    <xf numFmtId="0" fontId="19" fillId="0" borderId="7" xfId="0" applyFont="1" applyFill="1" applyBorder="1" applyAlignment="1" applyProtection="1">
      <alignment horizontal="left"/>
    </xf>
    <xf numFmtId="49" fontId="19" fillId="0" borderId="7" xfId="0" applyNumberFormat="1" applyFont="1" applyFill="1" applyBorder="1" applyAlignment="1" applyProtection="1"/>
    <xf numFmtId="0" fontId="19" fillId="0" borderId="7" xfId="0" applyFont="1" applyBorder="1"/>
    <xf numFmtId="0" fontId="15" fillId="6" borderId="0" xfId="15" applyFill="1" applyBorder="1" applyAlignment="1">
      <alignment wrapText="1"/>
    </xf>
    <xf numFmtId="0" fontId="15" fillId="0" borderId="0" xfId="15" applyFill="1" applyAlignment="1">
      <alignment vertical="center" wrapText="1"/>
    </xf>
    <xf numFmtId="0" fontId="0" fillId="3" borderId="1" xfId="0" applyFont="1" applyFill="1" applyBorder="1" applyAlignment="1">
      <alignment horizontal="justify" vertical="center" wrapText="1"/>
    </xf>
    <xf numFmtId="0" fontId="15" fillId="3" borderId="0" xfId="7" applyFont="1" applyFill="1" applyBorder="1" applyAlignment="1" applyProtection="1">
      <alignment horizontal="center" vertical="center" wrapText="1"/>
    </xf>
    <xf numFmtId="0" fontId="21" fillId="3" borderId="0" xfId="7" applyFont="1" applyFill="1" applyBorder="1" applyAlignment="1" applyProtection="1">
      <alignment vertical="center" wrapText="1"/>
      <protection locked="0"/>
    </xf>
    <xf numFmtId="0" fontId="15" fillId="7" borderId="0" xfId="15" applyFill="1"/>
    <xf numFmtId="0" fontId="15" fillId="3" borderId="0" xfId="7" applyFont="1" applyFill="1" applyBorder="1" applyAlignment="1">
      <alignment vertical="center" wrapText="1"/>
    </xf>
    <xf numFmtId="0" fontId="19" fillId="0" borderId="7" xfId="0" applyNumberFormat="1" applyFont="1" applyBorder="1" applyAlignment="1">
      <alignment horizontal="left" indent="1"/>
    </xf>
    <xf numFmtId="0" fontId="3" fillId="3" borderId="1" xfId="203" applyFill="1" applyBorder="1"/>
    <xf numFmtId="0" fontId="15" fillId="3" borderId="1" xfId="203" applyFont="1" applyFill="1" applyBorder="1" applyProtection="1"/>
    <xf numFmtId="0" fontId="15" fillId="3" borderId="10" xfId="203" applyFont="1" applyFill="1" applyBorder="1" applyProtection="1"/>
    <xf numFmtId="0" fontId="20" fillId="0" borderId="1" xfId="27" applyFont="1" applyFill="1" applyBorder="1" applyAlignment="1" applyProtection="1">
      <alignment horizontal="left" vertical="center" indent="1"/>
    </xf>
    <xf numFmtId="0" fontId="0" fillId="0" borderId="0" xfId="0" applyFont="1"/>
    <xf numFmtId="0" fontId="35" fillId="3" borderId="11" xfId="7" applyFont="1" applyFill="1" applyBorder="1" applyAlignment="1" applyProtection="1">
      <alignment horizontal="center" vertical="center" wrapText="1"/>
    </xf>
    <xf numFmtId="0" fontId="25" fillId="0" borderId="0" xfId="7" applyFont="1" applyFill="1" applyAlignment="1"/>
    <xf numFmtId="0" fontId="34" fillId="0" borderId="0" xfId="15" applyFont="1" applyFill="1" applyAlignment="1">
      <alignment horizontal="right"/>
    </xf>
    <xf numFmtId="0" fontId="25" fillId="0" borderId="0" xfId="7" applyFont="1" applyFill="1" applyAlignment="1"/>
    <xf numFmtId="0" fontId="17" fillId="0" borderId="0" xfId="0" applyFont="1" applyAlignment="1">
      <alignment horizontal="left" indent="1"/>
    </xf>
    <xf numFmtId="0" fontId="17" fillId="0" borderId="0" xfId="0" applyFont="1" applyBorder="1" applyAlignment="1">
      <alignment horizontal="left" vertical="center" indent="1"/>
    </xf>
    <xf numFmtId="0" fontId="26" fillId="0" borderId="1" xfId="15" applyFont="1" applyFill="1" applyBorder="1" applyAlignment="1">
      <alignment horizontal="left" vertical="center" wrapText="1" indent="1"/>
    </xf>
    <xf numFmtId="0" fontId="26" fillId="0" borderId="1" xfId="15" quotePrefix="1" applyNumberFormat="1" applyFont="1" applyBorder="1" applyAlignment="1">
      <alignment horizontal="left" vertical="center" wrapText="1" indent="2"/>
    </xf>
    <xf numFmtId="0" fontId="26" fillId="9" borderId="1" xfId="15" applyFont="1" applyFill="1" applyBorder="1" applyAlignment="1" applyProtection="1">
      <alignment horizontal="right" vertical="center" wrapText="1" indent="1"/>
      <protection locked="0"/>
    </xf>
    <xf numFmtId="9" fontId="26" fillId="9" borderId="1" xfId="2" applyFont="1" applyFill="1" applyBorder="1" applyAlignment="1" applyProtection="1">
      <alignment horizontal="right" vertical="center" wrapText="1" indent="1"/>
      <protection locked="0"/>
    </xf>
    <xf numFmtId="0" fontId="26" fillId="0" borderId="1" xfId="15" applyFont="1" applyBorder="1" applyAlignment="1">
      <alignment horizontal="left" vertical="center" wrapText="1" indent="1"/>
    </xf>
    <xf numFmtId="16" fontId="26" fillId="0" borderId="1" xfId="15" quotePrefix="1" applyNumberFormat="1" applyFont="1" applyBorder="1" applyAlignment="1">
      <alignment horizontal="left" vertical="center" wrapText="1" indent="2"/>
    </xf>
    <xf numFmtId="0" fontId="37" fillId="5" borderId="1" xfId="15" applyFont="1" applyFill="1" applyBorder="1" applyAlignment="1" applyProtection="1">
      <alignment vertical="center" wrapText="1"/>
    </xf>
    <xf numFmtId="14" fontId="26" fillId="0" borderId="1" xfId="15" quotePrefix="1" applyNumberFormat="1" applyFont="1" applyBorder="1" applyAlignment="1">
      <alignment horizontal="left" vertical="center" wrapText="1" indent="2"/>
    </xf>
    <xf numFmtId="0" fontId="38" fillId="0" borderId="0" xfId="0" applyFont="1" applyAlignment="1">
      <alignment horizontal="left"/>
    </xf>
    <xf numFmtId="0" fontId="38" fillId="0" borderId="0" xfId="0" applyFont="1" applyAlignment="1">
      <alignment horizontal="left" wrapText="1" indent="1"/>
    </xf>
    <xf numFmtId="49" fontId="38" fillId="0" borderId="0" xfId="0" applyNumberFormat="1" applyFont="1" applyAlignment="1">
      <alignment horizontal="center"/>
    </xf>
    <xf numFmtId="14" fontId="38" fillId="0" borderId="0" xfId="0" applyNumberFormat="1" applyFont="1"/>
    <xf numFmtId="0" fontId="38" fillId="0" borderId="0" xfId="0" applyFont="1"/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left" wrapText="1" indent="1"/>
    </xf>
    <xf numFmtId="0" fontId="18" fillId="0" borderId="0" xfId="0" applyFont="1" applyAlignment="1">
      <alignment horizontal="left"/>
    </xf>
    <xf numFmtId="49" fontId="18" fillId="0" borderId="0" xfId="0" applyNumberFormat="1" applyFont="1" applyAlignment="1">
      <alignment horizontal="center"/>
    </xf>
    <xf numFmtId="14" fontId="18" fillId="0" borderId="0" xfId="0" applyNumberFormat="1" applyFont="1"/>
    <xf numFmtId="0" fontId="18" fillId="0" borderId="0" xfId="0" applyFont="1"/>
    <xf numFmtId="14" fontId="19" fillId="0" borderId="7" xfId="0" applyNumberFormat="1" applyFont="1" applyFill="1" applyBorder="1" applyAlignment="1" applyProtection="1">
      <alignment horizontal="left"/>
    </xf>
    <xf numFmtId="14" fontId="19" fillId="0" borderId="8" xfId="0" applyNumberFormat="1" applyFont="1" applyFill="1" applyBorder="1" applyAlignment="1" applyProtection="1">
      <alignment horizontal="left"/>
    </xf>
    <xf numFmtId="0" fontId="19" fillId="0" borderId="3" xfId="0" applyFont="1" applyFill="1" applyBorder="1" applyAlignment="1" applyProtection="1"/>
    <xf numFmtId="0" fontId="36" fillId="0" borderId="0" xfId="15" applyFont="1" applyAlignment="1">
      <alignment vertical="center" wrapText="1"/>
    </xf>
    <xf numFmtId="0" fontId="19" fillId="0" borderId="0" xfId="0" applyFont="1" applyFill="1" applyAlignment="1">
      <alignment horizontal="left" wrapText="1" indent="1"/>
    </xf>
    <xf numFmtId="0" fontId="19" fillId="3" borderId="3" xfId="0" applyFont="1" applyFill="1" applyBorder="1" applyAlignment="1" applyProtection="1">
      <alignment horizontal="center"/>
    </xf>
    <xf numFmtId="8" fontId="22" fillId="9" borderId="1" xfId="1" applyNumberFormat="1" applyFont="1" applyFill="1" applyBorder="1" applyAlignment="1" applyProtection="1">
      <alignment vertical="center"/>
      <protection locked="0"/>
    </xf>
    <xf numFmtId="0" fontId="20" fillId="0" borderId="0" xfId="0" applyFont="1" applyAlignment="1">
      <alignment horizontal="left" wrapText="1" indent="1"/>
    </xf>
    <xf numFmtId="0" fontId="1" fillId="11" borderId="1" xfId="181" applyFont="1" applyFill="1" applyBorder="1"/>
    <xf numFmtId="0" fontId="3" fillId="11" borderId="1" xfId="181" applyFill="1" applyBorder="1"/>
    <xf numFmtId="0" fontId="1" fillId="11" borderId="0" xfId="0" applyFont="1" applyFill="1"/>
    <xf numFmtId="0" fontId="31" fillId="11" borderId="1" xfId="0" applyFont="1" applyFill="1" applyBorder="1" applyAlignment="1">
      <alignment vertical="center"/>
    </xf>
    <xf numFmtId="0" fontId="31" fillId="11" borderId="2" xfId="0" applyFont="1" applyFill="1" applyBorder="1" applyAlignment="1">
      <alignment vertical="center"/>
    </xf>
    <xf numFmtId="0" fontId="1" fillId="11" borderId="2" xfId="181" applyFont="1" applyFill="1" applyBorder="1"/>
    <xf numFmtId="0" fontId="1" fillId="12" borderId="1" xfId="181" applyFont="1" applyFill="1" applyBorder="1"/>
    <xf numFmtId="0" fontId="3" fillId="3" borderId="1" xfId="203" applyFill="1" applyBorder="1" applyAlignment="1" applyProtection="1"/>
    <xf numFmtId="0" fontId="1" fillId="3" borderId="1" xfId="203" applyFont="1" applyFill="1" applyBorder="1" applyAlignment="1" applyProtection="1"/>
    <xf numFmtId="0" fontId="15" fillId="3" borderId="1" xfId="203" applyFont="1" applyFill="1" applyBorder="1" applyAlignment="1" applyProtection="1"/>
    <xf numFmtId="0" fontId="1" fillId="3" borderId="1" xfId="203" applyFont="1" applyFill="1" applyBorder="1"/>
    <xf numFmtId="0" fontId="1" fillId="3" borderId="1" xfId="203" applyFont="1" applyFill="1" applyBorder="1" applyProtection="1"/>
    <xf numFmtId="164" fontId="20" fillId="0" borderId="1" xfId="27" applyNumberFormat="1" applyFont="1" applyFill="1" applyBorder="1" applyAlignment="1" applyProtection="1">
      <alignment horizontal="left" vertical="center" indent="1"/>
    </xf>
    <xf numFmtId="0" fontId="7" fillId="0" borderId="0" xfId="27" applyAlignment="1">
      <alignment horizontal="left" vertical="center" indent="1"/>
    </xf>
    <xf numFmtId="0" fontId="29" fillId="0" borderId="0" xfId="340" applyFont="1" applyAlignment="1">
      <alignment horizontal="left"/>
    </xf>
    <xf numFmtId="0" fontId="17" fillId="0" borderId="0" xfId="340" applyFont="1" applyAlignment="1">
      <alignment wrapText="1"/>
    </xf>
    <xf numFmtId="0" fontId="17" fillId="0" borderId="0" xfId="340" applyNumberFormat="1" applyFont="1" applyAlignment="1">
      <alignment horizontal="left" vertical="center"/>
    </xf>
    <xf numFmtId="164" fontId="17" fillId="0" borderId="0" xfId="340" applyNumberFormat="1" applyFont="1" applyAlignment="1">
      <alignment vertical="center"/>
    </xf>
    <xf numFmtId="0" fontId="17" fillId="0" borderId="0" xfId="340" applyFont="1" applyAlignment="1">
      <alignment vertical="center"/>
    </xf>
    <xf numFmtId="0" fontId="17" fillId="0" borderId="0" xfId="340" applyFont="1"/>
    <xf numFmtId="0" fontId="17" fillId="0" borderId="0" xfId="340" applyFont="1" applyAlignment="1">
      <alignment horizontal="center"/>
    </xf>
    <xf numFmtId="49" fontId="19" fillId="3" borderId="7" xfId="0" applyNumberFormat="1" applyFont="1" applyFill="1" applyBorder="1" applyAlignment="1">
      <alignment horizontal="left"/>
    </xf>
    <xf numFmtId="0" fontId="19" fillId="3" borderId="7" xfId="0" applyFont="1" applyFill="1" applyBorder="1" applyAlignment="1">
      <alignment horizontal="left"/>
    </xf>
    <xf numFmtId="14" fontId="19" fillId="3" borderId="7" xfId="0" applyNumberFormat="1" applyFont="1" applyFill="1" applyBorder="1" applyAlignment="1">
      <alignment horizontal="left"/>
    </xf>
    <xf numFmtId="0" fontId="1" fillId="0" borderId="0" xfId="340" applyAlignment="1">
      <alignment horizontal="center"/>
    </xf>
    <xf numFmtId="0" fontId="1" fillId="0" borderId="0" xfId="340" applyAlignment="1">
      <alignment wrapText="1"/>
    </xf>
    <xf numFmtId="0" fontId="1" fillId="0" borderId="0" xfId="340" applyNumberFormat="1" applyAlignment="1">
      <alignment horizontal="left" vertical="center"/>
    </xf>
    <xf numFmtId="164" fontId="1" fillId="0" borderId="0" xfId="340" applyNumberFormat="1" applyAlignment="1">
      <alignment vertical="center"/>
    </xf>
    <xf numFmtId="0" fontId="1" fillId="0" borderId="0" xfId="340" applyAlignment="1">
      <alignment vertical="center"/>
    </xf>
    <xf numFmtId="0" fontId="1" fillId="0" borderId="0" xfId="340"/>
    <xf numFmtId="0" fontId="22" fillId="0" borderId="4" xfId="340" applyFont="1" applyBorder="1" applyAlignment="1" applyProtection="1">
      <alignment horizontal="center" vertical="center" wrapText="1"/>
    </xf>
    <xf numFmtId="0" fontId="22" fillId="0" borderId="5" xfId="340" applyFont="1" applyBorder="1" applyAlignment="1" applyProtection="1">
      <alignment horizontal="left" vertical="center" wrapText="1" indent="1"/>
    </xf>
    <xf numFmtId="0" fontId="22" fillId="0" borderId="5" xfId="340" applyNumberFormat="1" applyFont="1" applyBorder="1" applyAlignment="1" applyProtection="1">
      <alignment horizontal="left" vertical="center" wrapText="1" indent="1"/>
    </xf>
    <xf numFmtId="0" fontId="22" fillId="0" borderId="6" xfId="340" applyFont="1" applyBorder="1" applyAlignment="1" applyProtection="1">
      <alignment horizontal="center" vertical="center" wrapText="1"/>
    </xf>
    <xf numFmtId="1" fontId="1" fillId="0" borderId="13" xfId="341" applyNumberFormat="1" applyBorder="1" applyAlignment="1" applyProtection="1">
      <alignment horizontal="center" vertical="center"/>
    </xf>
    <xf numFmtId="0" fontId="1" fillId="0" borderId="2" xfId="0" applyFont="1" applyFill="1" applyBorder="1" applyAlignment="1" applyProtection="1">
      <alignment horizontal="left" vertical="center" wrapText="1" indent="1"/>
    </xf>
    <xf numFmtId="0" fontId="1" fillId="0" borderId="2" xfId="0" applyFont="1" applyFill="1" applyBorder="1" applyAlignment="1" applyProtection="1">
      <alignment horizontal="left" vertical="center" wrapText="1" indent="2"/>
    </xf>
    <xf numFmtId="44" fontId="1" fillId="0" borderId="25" xfId="341" applyNumberFormat="1" applyFont="1" applyFill="1" applyBorder="1" applyAlignment="1" applyProtection="1">
      <alignment horizontal="right" vertical="center"/>
    </xf>
    <xf numFmtId="0" fontId="1" fillId="9" borderId="26" xfId="340" applyFont="1" applyFill="1" applyBorder="1" applyAlignment="1" applyProtection="1">
      <alignment vertical="center"/>
      <protection locked="0"/>
    </xf>
    <xf numFmtId="1" fontId="1" fillId="0" borderId="18" xfId="341" applyNumberFormat="1" applyBorder="1" applyAlignment="1" applyProtection="1">
      <alignment horizontal="center" vertical="center"/>
    </xf>
    <xf numFmtId="0" fontId="1" fillId="0" borderId="14" xfId="0" applyFont="1" applyFill="1" applyBorder="1" applyAlignment="1" applyProtection="1">
      <alignment horizontal="left" vertical="center" wrapText="1" indent="1"/>
    </xf>
    <xf numFmtId="0" fontId="1" fillId="0" borderId="14" xfId="0" applyFont="1" applyFill="1" applyBorder="1" applyAlignment="1" applyProtection="1">
      <alignment horizontal="left" vertical="center" wrapText="1" indent="2"/>
    </xf>
    <xf numFmtId="0" fontId="1" fillId="9" borderId="27" xfId="340" applyFont="1" applyFill="1" applyBorder="1" applyAlignment="1" applyProtection="1">
      <alignment vertical="center"/>
      <protection locked="0"/>
    </xf>
    <xf numFmtId="1" fontId="1" fillId="5" borderId="4" xfId="341" applyNumberFormat="1" applyFont="1" applyFill="1" applyBorder="1" applyAlignment="1" applyProtection="1">
      <alignment horizontal="center" vertical="center"/>
    </xf>
    <xf numFmtId="0" fontId="16" fillId="5" borderId="5" xfId="0" applyFont="1" applyFill="1" applyBorder="1" applyAlignment="1" applyProtection="1">
      <alignment horizontal="left" vertical="center" wrapText="1" indent="1"/>
    </xf>
    <xf numFmtId="0" fontId="16" fillId="5" borderId="5" xfId="0" applyFont="1" applyFill="1" applyBorder="1" applyAlignment="1" applyProtection="1">
      <alignment horizontal="left" vertical="center" wrapText="1" indent="2"/>
    </xf>
    <xf numFmtId="44" fontId="16" fillId="5" borderId="28" xfId="0" applyNumberFormat="1" applyFont="1" applyFill="1" applyBorder="1" applyAlignment="1" applyProtection="1">
      <alignment vertical="center" wrapText="1"/>
    </xf>
    <xf numFmtId="1" fontId="1" fillId="0" borderId="29" xfId="341" applyNumberFormat="1" applyFill="1" applyBorder="1" applyAlignment="1" applyProtection="1">
      <alignment horizontal="center" vertical="center"/>
    </xf>
    <xf numFmtId="0" fontId="1" fillId="0" borderId="30" xfId="0" applyFont="1" applyFill="1" applyBorder="1" applyAlignment="1" applyProtection="1">
      <alignment horizontal="left" vertical="center" wrapText="1" indent="1"/>
    </xf>
    <xf numFmtId="0" fontId="16" fillId="0" borderId="31" xfId="0" applyFont="1" applyFill="1" applyBorder="1" applyAlignment="1" applyProtection="1">
      <alignment horizontal="left" vertical="center" wrapText="1" indent="2"/>
    </xf>
    <xf numFmtId="0" fontId="1" fillId="0" borderId="14" xfId="0" applyFont="1" applyFill="1" applyBorder="1" applyAlignment="1" applyProtection="1">
      <alignment horizontal="left" vertical="center" wrapText="1" indent="3"/>
    </xf>
    <xf numFmtId="44" fontId="16" fillId="5" borderId="28" xfId="341" applyNumberFormat="1" applyFont="1" applyFill="1" applyBorder="1" applyAlignment="1" applyProtection="1">
      <alignment horizontal="right" vertical="center"/>
    </xf>
    <xf numFmtId="1" fontId="1" fillId="0" borderId="17" xfId="341" applyNumberFormat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left" vertical="center" wrapText="1" indent="3"/>
    </xf>
    <xf numFmtId="1" fontId="1" fillId="0" borderId="17" xfId="341" applyNumberFormat="1" applyFill="1" applyBorder="1" applyAlignment="1" applyProtection="1">
      <alignment horizontal="center" vertical="center"/>
    </xf>
    <xf numFmtId="1" fontId="1" fillId="0" borderId="32" xfId="341" applyNumberFormat="1" applyBorder="1" applyAlignment="1" applyProtection="1">
      <alignment horizontal="center" vertical="center"/>
    </xf>
    <xf numFmtId="0" fontId="1" fillId="0" borderId="30" xfId="0" applyFont="1" applyFill="1" applyBorder="1" applyAlignment="1" applyProtection="1">
      <alignment horizontal="left" vertical="center" wrapText="1" indent="3"/>
    </xf>
    <xf numFmtId="1" fontId="16" fillId="5" borderId="4" xfId="341" applyNumberFormat="1" applyFont="1" applyFill="1" applyBorder="1" applyAlignment="1" applyProtection="1">
      <alignment horizontal="center" vertical="center"/>
    </xf>
    <xf numFmtId="1" fontId="1" fillId="0" borderId="33" xfId="341" applyNumberFormat="1" applyFill="1" applyBorder="1" applyAlignment="1" applyProtection="1">
      <alignment horizontal="center" vertical="center"/>
    </xf>
    <xf numFmtId="0" fontId="1" fillId="0" borderId="34" xfId="0" applyFont="1" applyFill="1" applyBorder="1" applyAlignment="1" applyProtection="1">
      <alignment horizontal="left" vertical="center" wrapText="1" indent="1"/>
    </xf>
    <xf numFmtId="0" fontId="1" fillId="0" borderId="34" xfId="0" applyFont="1" applyFill="1" applyBorder="1" applyAlignment="1" applyProtection="1">
      <alignment horizontal="left" vertical="center" wrapText="1" indent="3"/>
    </xf>
    <xf numFmtId="0" fontId="17" fillId="5" borderId="5" xfId="0" applyFont="1" applyFill="1" applyBorder="1" applyAlignment="1" applyProtection="1">
      <alignment horizontal="left" vertical="center" wrapText="1" indent="1"/>
    </xf>
    <xf numFmtId="44" fontId="17" fillId="5" borderId="28" xfId="341" applyNumberFormat="1" applyFont="1" applyFill="1" applyBorder="1" applyAlignment="1" applyProtection="1">
      <alignment horizontal="right" vertical="center"/>
    </xf>
    <xf numFmtId="0" fontId="1" fillId="0" borderId="2" xfId="0" applyFont="1" applyFill="1" applyBorder="1" applyAlignment="1" applyProtection="1">
      <alignment horizontal="left" vertical="center" wrapText="1" indent="3"/>
    </xf>
    <xf numFmtId="1" fontId="1" fillId="0" borderId="32" xfId="341" applyNumberFormat="1" applyFill="1" applyBorder="1" applyAlignment="1" applyProtection="1">
      <alignment horizontal="center" vertical="center"/>
    </xf>
    <xf numFmtId="1" fontId="1" fillId="0" borderId="33" xfId="341" applyNumberFormat="1" applyBorder="1" applyAlignment="1" applyProtection="1">
      <alignment horizontal="center" vertical="center"/>
    </xf>
    <xf numFmtId="1" fontId="1" fillId="5" borderId="4" xfId="341" applyNumberFormat="1" applyFill="1" applyBorder="1" applyAlignment="1" applyProtection="1">
      <alignment horizontal="center" vertical="center"/>
    </xf>
    <xf numFmtId="0" fontId="17" fillId="9" borderId="27" xfId="340" applyFont="1" applyFill="1" applyBorder="1" applyAlignment="1" applyProtection="1">
      <alignment vertical="center"/>
      <protection locked="0"/>
    </xf>
    <xf numFmtId="0" fontId="19" fillId="0" borderId="0" xfId="340" applyFont="1"/>
    <xf numFmtId="0" fontId="1" fillId="9" borderId="27" xfId="342" applyFont="1" applyFill="1" applyBorder="1" applyAlignment="1" applyProtection="1">
      <alignment vertical="center"/>
      <protection locked="0"/>
    </xf>
    <xf numFmtId="0" fontId="1" fillId="0" borderId="0" xfId="342"/>
    <xf numFmtId="0" fontId="1" fillId="9" borderId="37" xfId="342" applyFont="1" applyFill="1" applyBorder="1" applyAlignment="1" applyProtection="1">
      <alignment vertical="center"/>
      <protection locked="0"/>
    </xf>
    <xf numFmtId="0" fontId="17" fillId="0" borderId="38" xfId="205" applyFont="1" applyBorder="1" applyAlignment="1">
      <alignment horizontal="left" vertical="center" indent="1"/>
    </xf>
    <xf numFmtId="0" fontId="17" fillId="0" borderId="36" xfId="205" applyFont="1" applyBorder="1" applyAlignment="1">
      <alignment horizontal="left" vertical="center" indent="1"/>
    </xf>
    <xf numFmtId="0" fontId="15" fillId="0" borderId="12" xfId="7" applyFont="1" applyFill="1" applyBorder="1" applyAlignment="1" applyProtection="1">
      <alignment vertical="center" wrapText="1"/>
    </xf>
    <xf numFmtId="1" fontId="7" fillId="0" borderId="13" xfId="27" applyNumberFormat="1" applyFont="1" applyBorder="1" applyAlignment="1" applyProtection="1">
      <alignment horizontal="center" vertical="center"/>
    </xf>
    <xf numFmtId="0" fontId="7" fillId="9" borderId="22" xfId="27" applyFont="1" applyFill="1" applyBorder="1" applyAlignment="1" applyProtection="1">
      <alignment vertical="center"/>
      <protection locked="0"/>
    </xf>
    <xf numFmtId="0" fontId="7" fillId="9" borderId="21" xfId="27" applyFont="1" applyFill="1" applyBorder="1" applyAlignment="1" applyProtection="1">
      <alignment vertical="center"/>
      <protection locked="0"/>
    </xf>
    <xf numFmtId="1" fontId="7" fillId="2" borderId="17" xfId="27" applyNumberFormat="1" applyFont="1" applyFill="1" applyBorder="1" applyAlignment="1" applyProtection="1">
      <alignment horizontal="center" vertical="center"/>
    </xf>
    <xf numFmtId="0" fontId="7" fillId="2" borderId="21" xfId="27" applyFont="1" applyFill="1" applyBorder="1" applyAlignment="1" applyProtection="1">
      <alignment vertical="center"/>
    </xf>
    <xf numFmtId="1" fontId="7" fillId="0" borderId="17" xfId="27" applyNumberFormat="1" applyFont="1" applyBorder="1" applyAlignment="1" applyProtection="1">
      <alignment horizontal="center" vertical="center"/>
    </xf>
    <xf numFmtId="0" fontId="7" fillId="9" borderId="21" xfId="27" applyFont="1" applyFill="1" applyBorder="1" applyAlignment="1" applyProtection="1">
      <alignment horizontal="left" vertical="center" indent="1"/>
      <protection locked="0"/>
    </xf>
    <xf numFmtId="1" fontId="16" fillId="2" borderId="17" xfId="27" applyNumberFormat="1" applyFont="1" applyFill="1" applyBorder="1" applyAlignment="1" applyProtection="1">
      <alignment horizontal="center" vertical="center"/>
    </xf>
    <xf numFmtId="0" fontId="16" fillId="2" borderId="21" xfId="27" applyFont="1" applyFill="1" applyBorder="1" applyAlignment="1" applyProtection="1">
      <alignment vertical="center"/>
    </xf>
    <xf numFmtId="1" fontId="4" fillId="0" borderId="17" xfId="27" applyNumberFormat="1" applyFont="1" applyFill="1" applyBorder="1" applyAlignment="1" applyProtection="1">
      <alignment horizontal="center" vertical="center"/>
    </xf>
    <xf numFmtId="0" fontId="16" fillId="9" borderId="21" xfId="27" applyFont="1" applyFill="1" applyBorder="1" applyAlignment="1" applyProtection="1">
      <alignment vertical="center"/>
      <protection locked="0"/>
    </xf>
    <xf numFmtId="0" fontId="26" fillId="3" borderId="7" xfId="15" quotePrefix="1" applyNumberFormat="1" applyFont="1" applyFill="1" applyBorder="1" applyAlignment="1" applyProtection="1">
      <alignment horizontal="left" vertical="center" wrapText="1" indent="2"/>
    </xf>
    <xf numFmtId="0" fontId="26" fillId="3" borderId="7" xfId="15" applyFont="1" applyFill="1" applyBorder="1" applyAlignment="1" applyProtection="1">
      <alignment horizontal="left" vertical="center" wrapText="1" indent="1"/>
    </xf>
    <xf numFmtId="0" fontId="26" fillId="3" borderId="7" xfId="15" applyFont="1" applyFill="1" applyBorder="1" applyAlignment="1" applyProtection="1">
      <alignment horizontal="right" vertical="center" wrapText="1" indent="1"/>
    </xf>
    <xf numFmtId="9" fontId="26" fillId="3" borderId="7" xfId="2" applyFont="1" applyFill="1" applyBorder="1" applyAlignment="1" applyProtection="1">
      <alignment horizontal="right" vertical="center" wrapText="1" indent="1"/>
    </xf>
    <xf numFmtId="0" fontId="21" fillId="3" borderId="11" xfId="7" applyFont="1" applyFill="1" applyBorder="1" applyAlignment="1" applyProtection="1">
      <alignment vertical="center" wrapText="1"/>
      <protection locked="0"/>
    </xf>
    <xf numFmtId="10" fontId="21" fillId="9" borderId="9" xfId="2" applyNumberFormat="1" applyFont="1" applyFill="1" applyBorder="1" applyAlignment="1" applyProtection="1">
      <alignment horizontal="left" vertical="center" wrapText="1" indent="1"/>
      <protection locked="0"/>
    </xf>
    <xf numFmtId="0" fontId="15" fillId="3" borderId="23" xfId="7" applyFont="1" applyFill="1" applyBorder="1" applyAlignment="1" applyProtection="1">
      <alignment horizontal="left" vertical="center" wrapText="1"/>
    </xf>
    <xf numFmtId="0" fontId="7" fillId="0" borderId="0" xfId="27" applyFont="1" applyBorder="1" applyAlignment="1">
      <alignment horizontal="left"/>
    </xf>
    <xf numFmtId="0" fontId="1" fillId="0" borderId="0" xfId="0" applyFont="1"/>
    <xf numFmtId="0" fontId="23" fillId="0" borderId="1" xfId="15" applyFont="1" applyFill="1" applyBorder="1" applyAlignment="1">
      <alignment horizontal="left" vertical="center" wrapText="1" indent="1"/>
    </xf>
    <xf numFmtId="0" fontId="23" fillId="0" borderId="1" xfId="15" applyFont="1" applyFill="1" applyBorder="1" applyAlignment="1" applyProtection="1">
      <alignment horizontal="left" vertical="center" wrapText="1" indent="1"/>
    </xf>
    <xf numFmtId="3" fontId="23" fillId="0" borderId="1" xfId="15" applyNumberFormat="1" applyFont="1" applyFill="1" applyBorder="1" applyAlignment="1" applyProtection="1">
      <alignment horizontal="left" vertical="center" wrapText="1" indent="1"/>
    </xf>
    <xf numFmtId="0" fontId="34" fillId="0" borderId="0" xfId="15" applyFont="1" applyFill="1" applyAlignment="1">
      <alignment horizontal="right"/>
    </xf>
    <xf numFmtId="0" fontId="21" fillId="5" borderId="9" xfId="15" applyFont="1" applyFill="1" applyBorder="1" applyAlignment="1" applyProtection="1">
      <alignment horizontal="left" vertical="center" wrapText="1" indent="1"/>
    </xf>
    <xf numFmtId="0" fontId="21" fillId="5" borderId="10" xfId="15" applyFont="1" applyFill="1" applyBorder="1" applyAlignment="1" applyProtection="1">
      <alignment horizontal="left" vertical="center" wrapText="1" indent="1"/>
    </xf>
    <xf numFmtId="0" fontId="15" fillId="0" borderId="0" xfId="7" applyFont="1" applyFill="1" applyBorder="1" applyAlignment="1" applyProtection="1">
      <alignment horizontal="left" vertical="center" wrapText="1"/>
    </xf>
    <xf numFmtId="0" fontId="15" fillId="0" borderId="12" xfId="7" applyFont="1" applyFill="1" applyBorder="1" applyAlignment="1" applyProtection="1">
      <alignment horizontal="left" vertical="center" wrapText="1"/>
    </xf>
    <xf numFmtId="0" fontId="24" fillId="0" borderId="0" xfId="7" applyFill="1" applyAlignment="1">
      <alignment wrapText="1"/>
    </xf>
    <xf numFmtId="0" fontId="26" fillId="0" borderId="0" xfId="7" applyFont="1" applyFill="1" applyAlignment="1">
      <alignment wrapText="1"/>
    </xf>
    <xf numFmtId="0" fontId="21" fillId="9" borderId="9" xfId="7" applyFont="1" applyFill="1" applyBorder="1" applyAlignment="1" applyProtection="1">
      <alignment horizontal="left" vertical="center" wrapText="1" indent="1"/>
      <protection locked="0"/>
    </xf>
    <xf numFmtId="0" fontId="21" fillId="9" borderId="7" xfId="7" applyFont="1" applyFill="1" applyBorder="1" applyAlignment="1" applyProtection="1">
      <alignment horizontal="left" vertical="center" wrapText="1" indent="1"/>
      <protection locked="0"/>
    </xf>
    <xf numFmtId="0" fontId="21" fillId="9" borderId="10" xfId="7" applyFont="1" applyFill="1" applyBorder="1" applyAlignment="1" applyProtection="1">
      <alignment horizontal="left" vertical="center" wrapText="1" indent="1"/>
      <protection locked="0"/>
    </xf>
    <xf numFmtId="0" fontId="21" fillId="9" borderId="9" xfId="7" applyFont="1" applyFill="1" applyBorder="1" applyAlignment="1" applyProtection="1">
      <alignment horizontal="left" vertical="center" wrapText="1"/>
      <protection locked="0"/>
    </xf>
    <xf numFmtId="0" fontId="21" fillId="9" borderId="7" xfId="7" applyFont="1" applyFill="1" applyBorder="1" applyAlignment="1" applyProtection="1">
      <alignment horizontal="left" vertical="center" wrapText="1"/>
      <protection locked="0"/>
    </xf>
    <xf numFmtId="0" fontId="21" fillId="9" borderId="10" xfId="7" applyFont="1" applyFill="1" applyBorder="1" applyAlignment="1" applyProtection="1">
      <alignment horizontal="left" vertical="center" wrapText="1"/>
      <protection locked="0"/>
    </xf>
    <xf numFmtId="49" fontId="21" fillId="9" borderId="9" xfId="7" applyNumberFormat="1" applyFont="1" applyFill="1" applyBorder="1" applyAlignment="1" applyProtection="1">
      <alignment horizontal="left" vertical="center" wrapText="1"/>
      <protection locked="0"/>
    </xf>
    <xf numFmtId="49" fontId="21" fillId="9" borderId="10" xfId="7" applyNumberFormat="1" applyFont="1" applyFill="1" applyBorder="1" applyAlignment="1" applyProtection="1">
      <alignment horizontal="left" vertical="center" wrapText="1"/>
      <protection locked="0"/>
    </xf>
    <xf numFmtId="0" fontId="21" fillId="9" borderId="9" xfId="15" applyFont="1" applyFill="1" applyBorder="1" applyAlignment="1" applyProtection="1">
      <alignment horizontal="left" vertical="center" wrapText="1" indent="1"/>
      <protection locked="0"/>
    </xf>
    <xf numFmtId="0" fontId="21" fillId="9" borderId="7" xfId="15" applyFont="1" applyFill="1" applyBorder="1" applyAlignment="1" applyProtection="1">
      <alignment horizontal="left" vertical="center" wrapText="1" indent="1"/>
      <protection locked="0"/>
    </xf>
    <xf numFmtId="0" fontId="21" fillId="9" borderId="10" xfId="15" applyFont="1" applyFill="1" applyBorder="1" applyAlignment="1" applyProtection="1">
      <alignment horizontal="left" vertical="center" wrapText="1" indent="1"/>
      <protection locked="0"/>
    </xf>
    <xf numFmtId="0" fontId="15" fillId="0" borderId="0" xfId="15" applyFill="1" applyAlignment="1"/>
    <xf numFmtId="14" fontId="21" fillId="9" borderId="9" xfId="7" applyNumberFormat="1" applyFont="1" applyFill="1" applyBorder="1" applyAlignment="1" applyProtection="1">
      <alignment horizontal="left" vertical="center" wrapText="1"/>
      <protection locked="0"/>
    </xf>
    <xf numFmtId="0" fontId="15" fillId="0" borderId="11" xfId="7" applyFont="1" applyFill="1" applyBorder="1" applyAlignment="1">
      <alignment horizontal="right" vertical="center" wrapText="1"/>
    </xf>
    <xf numFmtId="0" fontId="15" fillId="0" borderId="0" xfId="7" applyFont="1" applyFill="1" applyAlignment="1">
      <alignment horizontal="right" vertical="center" wrapText="1"/>
    </xf>
    <xf numFmtId="0" fontId="15" fillId="3" borderId="0" xfId="7" applyFont="1" applyFill="1" applyBorder="1" applyAlignment="1" applyProtection="1">
      <alignment horizontal="left" vertical="center" wrapText="1"/>
    </xf>
    <xf numFmtId="0" fontId="15" fillId="3" borderId="12" xfId="7" applyFont="1" applyFill="1" applyBorder="1" applyAlignment="1" applyProtection="1">
      <alignment horizontal="left" vertical="center" wrapText="1"/>
    </xf>
    <xf numFmtId="0" fontId="21" fillId="9" borderId="1" xfId="7" applyFont="1" applyFill="1" applyBorder="1" applyAlignment="1" applyProtection="1">
      <alignment horizontal="left" vertical="center" wrapText="1" indent="1"/>
      <protection locked="0"/>
    </xf>
    <xf numFmtId="0" fontId="26" fillId="0" borderId="0" xfId="7" applyFont="1" applyFill="1" applyAlignment="1"/>
    <xf numFmtId="0" fontId="21" fillId="9" borderId="23" xfId="7" applyFont="1" applyFill="1" applyBorder="1" applyAlignment="1" applyProtection="1">
      <alignment horizontal="left" vertical="center" wrapText="1" indent="1"/>
      <protection locked="0"/>
    </xf>
    <xf numFmtId="0" fontId="21" fillId="9" borderId="24" xfId="7" applyFont="1" applyFill="1" applyBorder="1" applyAlignment="1" applyProtection="1">
      <alignment horizontal="left" vertical="center" wrapText="1" indent="1"/>
      <protection locked="0"/>
    </xf>
    <xf numFmtId="0" fontId="15" fillId="0" borderId="11" xfId="7" applyFont="1" applyFill="1" applyBorder="1" applyAlignment="1" applyProtection="1">
      <alignment horizontal="center" vertical="center" wrapText="1"/>
    </xf>
    <xf numFmtId="0" fontId="15" fillId="0" borderId="0" xfId="7" applyFont="1" applyFill="1" applyBorder="1" applyAlignment="1" applyProtection="1">
      <alignment horizontal="center" vertical="center" wrapText="1"/>
    </xf>
    <xf numFmtId="14" fontId="21" fillId="9" borderId="9" xfId="7" applyNumberFormat="1" applyFont="1" applyFill="1" applyBorder="1" applyAlignment="1" applyProtection="1">
      <alignment horizontal="center" vertical="center" wrapText="1"/>
      <protection locked="0"/>
    </xf>
    <xf numFmtId="14" fontId="21" fillId="9" borderId="10" xfId="7" applyNumberFormat="1" applyFont="1" applyFill="1" applyBorder="1" applyAlignment="1" applyProtection="1">
      <alignment horizontal="center" vertical="center" wrapText="1"/>
      <protection locked="0"/>
    </xf>
    <xf numFmtId="1" fontId="21" fillId="5" borderId="1" xfId="7" applyNumberFormat="1" applyFont="1" applyFill="1" applyBorder="1" applyAlignment="1" applyProtection="1">
      <alignment horizontal="center" vertical="center" wrapText="1"/>
    </xf>
    <xf numFmtId="0" fontId="21" fillId="0" borderId="0" xfId="7" applyFont="1" applyFill="1" applyAlignment="1">
      <alignment horizontal="center" wrapText="1"/>
    </xf>
    <xf numFmtId="0" fontId="19" fillId="3" borderId="3" xfId="0" applyFont="1" applyFill="1" applyBorder="1" applyAlignment="1" applyProtection="1">
      <alignment horizontal="left"/>
    </xf>
    <xf numFmtId="0" fontId="19" fillId="3" borderId="7" xfId="0" applyFont="1" applyFill="1" applyBorder="1" applyAlignment="1" applyProtection="1">
      <alignment horizontal="left"/>
    </xf>
    <xf numFmtId="0" fontId="19" fillId="3" borderId="7" xfId="0" applyNumberFormat="1" applyFont="1" applyFill="1" applyBorder="1" applyAlignment="1" applyProtection="1">
      <alignment horizontal="left"/>
    </xf>
    <xf numFmtId="14" fontId="19" fillId="3" borderId="7" xfId="0" applyNumberFormat="1" applyFont="1" applyFill="1" applyBorder="1" applyAlignment="1" applyProtection="1">
      <alignment horizontal="left"/>
    </xf>
    <xf numFmtId="0" fontId="17" fillId="5" borderId="35" xfId="0" applyFont="1" applyFill="1" applyBorder="1" applyAlignment="1" applyProtection="1">
      <alignment horizontal="left" vertical="center" wrapText="1" indent="1"/>
    </xf>
    <xf numFmtId="0" fontId="17" fillId="5" borderId="36" xfId="0" applyFont="1" applyFill="1" applyBorder="1" applyAlignment="1" applyProtection="1">
      <alignment horizontal="left" vertical="center" wrapText="1" indent="1"/>
    </xf>
    <xf numFmtId="0" fontId="19" fillId="3" borderId="3" xfId="0" applyFont="1" applyFill="1" applyBorder="1" applyAlignment="1">
      <alignment horizontal="left"/>
    </xf>
    <xf numFmtId="0" fontId="19" fillId="3" borderId="7" xfId="0" applyFont="1" applyFill="1" applyBorder="1" applyAlignment="1">
      <alignment horizontal="left"/>
    </xf>
    <xf numFmtId="14" fontId="19" fillId="3" borderId="8" xfId="0" applyNumberFormat="1" applyFont="1" applyFill="1" applyBorder="1" applyAlignment="1">
      <alignment horizontal="left"/>
    </xf>
    <xf numFmtId="0" fontId="19" fillId="3" borderId="3" xfId="0" applyFont="1" applyFill="1" applyBorder="1" applyAlignment="1">
      <alignment horizontal="left" vertical="center" shrinkToFit="1"/>
    </xf>
    <xf numFmtId="0" fontId="7" fillId="0" borderId="8" xfId="27" applyFont="1" applyBorder="1" applyAlignment="1">
      <alignment horizontal="left"/>
    </xf>
  </cellXfs>
  <cellStyles count="343">
    <cellStyle name="Euro" xfId="8" xr:uid="{00000000-0005-0000-0000-000000000000}"/>
    <cellStyle name="Euro 2" xfId="10" xr:uid="{00000000-0005-0000-0000-000001000000}"/>
    <cellStyle name="Prozent" xfId="2" builtinId="5"/>
    <cellStyle name="Standard" xfId="0" builtinId="0"/>
    <cellStyle name="Standard 2" xfId="3" xr:uid="{00000000-0005-0000-0000-000004000000}"/>
    <cellStyle name="Standard 2 10" xfId="88" xr:uid="{00000000-0005-0000-0000-000005000000}"/>
    <cellStyle name="Standard 2 10 2" xfId="224" xr:uid="{00000000-0005-0000-0000-000006000000}"/>
    <cellStyle name="Standard 2 11" xfId="146" xr:uid="{00000000-0005-0000-0000-000007000000}"/>
    <cellStyle name="Standard 2 11 2" xfId="282" xr:uid="{00000000-0005-0000-0000-000008000000}"/>
    <cellStyle name="Standard 2 12" xfId="68" xr:uid="{00000000-0005-0000-0000-000009000000}"/>
    <cellStyle name="Standard 2 13" xfId="204" xr:uid="{00000000-0005-0000-0000-00000A000000}"/>
    <cellStyle name="Standard 2 2" xfId="6" xr:uid="{00000000-0005-0000-0000-00000B000000}"/>
    <cellStyle name="Standard 2 2 10" xfId="207" xr:uid="{00000000-0005-0000-0000-00000C000000}"/>
    <cellStyle name="Standard 2 2 2" xfId="14" xr:uid="{00000000-0005-0000-0000-00000D000000}"/>
    <cellStyle name="Standard 2 2 2 2" xfId="25" xr:uid="{00000000-0005-0000-0000-00000E000000}"/>
    <cellStyle name="Standard 2 2 2 2 2" xfId="44" xr:uid="{00000000-0005-0000-0000-00000F000000}"/>
    <cellStyle name="Standard 2 2 2 2 2 2" xfId="181" xr:uid="{00000000-0005-0000-0000-000010000000}"/>
    <cellStyle name="Standard 2 2 2 2 2 2 2" xfId="317" xr:uid="{00000000-0005-0000-0000-000011000000}"/>
    <cellStyle name="Standard 2 2 2 2 2 3" xfId="122" xr:uid="{00000000-0005-0000-0000-000012000000}"/>
    <cellStyle name="Standard 2 2 2 2 2 4" xfId="258" xr:uid="{00000000-0005-0000-0000-000013000000}"/>
    <cellStyle name="Standard 2 2 2 2 3" xfId="61" xr:uid="{00000000-0005-0000-0000-000014000000}"/>
    <cellStyle name="Standard 2 2 2 2 3 2" xfId="198" xr:uid="{00000000-0005-0000-0000-000015000000}"/>
    <cellStyle name="Standard 2 2 2 2 3 2 2" xfId="334" xr:uid="{00000000-0005-0000-0000-000016000000}"/>
    <cellStyle name="Standard 2 2 2 2 3 3" xfId="139" xr:uid="{00000000-0005-0000-0000-000017000000}"/>
    <cellStyle name="Standard 2 2 2 2 3 4" xfId="275" xr:uid="{00000000-0005-0000-0000-000018000000}"/>
    <cellStyle name="Standard 2 2 2 2 4" xfId="103" xr:uid="{00000000-0005-0000-0000-000019000000}"/>
    <cellStyle name="Standard 2 2 2 2 4 2" xfId="239" xr:uid="{00000000-0005-0000-0000-00001A000000}"/>
    <cellStyle name="Standard 2 2 2 2 5" xfId="161" xr:uid="{00000000-0005-0000-0000-00001B000000}"/>
    <cellStyle name="Standard 2 2 2 2 5 2" xfId="297" xr:uid="{00000000-0005-0000-0000-00001C000000}"/>
    <cellStyle name="Standard 2 2 2 2 6" xfId="83" xr:uid="{00000000-0005-0000-0000-00001D000000}"/>
    <cellStyle name="Standard 2 2 2 2 7" xfId="219" xr:uid="{00000000-0005-0000-0000-00001E000000}"/>
    <cellStyle name="Standard 2 2 2 3" xfId="36" xr:uid="{00000000-0005-0000-0000-00001F000000}"/>
    <cellStyle name="Standard 2 2 2 3 2" xfId="173" xr:uid="{00000000-0005-0000-0000-000020000000}"/>
    <cellStyle name="Standard 2 2 2 3 2 2" xfId="309" xr:uid="{00000000-0005-0000-0000-000021000000}"/>
    <cellStyle name="Standard 2 2 2 3 3" xfId="114" xr:uid="{00000000-0005-0000-0000-000022000000}"/>
    <cellStyle name="Standard 2 2 2 3 4" xfId="250" xr:uid="{00000000-0005-0000-0000-000023000000}"/>
    <cellStyle name="Standard 2 2 2 4" xfId="53" xr:uid="{00000000-0005-0000-0000-000024000000}"/>
    <cellStyle name="Standard 2 2 2 4 2" xfId="190" xr:uid="{00000000-0005-0000-0000-000025000000}"/>
    <cellStyle name="Standard 2 2 2 4 2 2" xfId="326" xr:uid="{00000000-0005-0000-0000-000026000000}"/>
    <cellStyle name="Standard 2 2 2 4 3" xfId="131" xr:uid="{00000000-0005-0000-0000-000027000000}"/>
    <cellStyle name="Standard 2 2 2 4 4" xfId="267" xr:uid="{00000000-0005-0000-0000-000028000000}"/>
    <cellStyle name="Standard 2 2 2 5" xfId="95" xr:uid="{00000000-0005-0000-0000-000029000000}"/>
    <cellStyle name="Standard 2 2 2 5 2" xfId="231" xr:uid="{00000000-0005-0000-0000-00002A000000}"/>
    <cellStyle name="Standard 2 2 2 6" xfId="153" xr:uid="{00000000-0005-0000-0000-00002B000000}"/>
    <cellStyle name="Standard 2 2 2 6 2" xfId="289" xr:uid="{00000000-0005-0000-0000-00002C000000}"/>
    <cellStyle name="Standard 2 2 2 7" xfId="75" xr:uid="{00000000-0005-0000-0000-00002D000000}"/>
    <cellStyle name="Standard 2 2 2 8" xfId="211" xr:uid="{00000000-0005-0000-0000-00002E000000}"/>
    <cellStyle name="Standard 2 2 3" xfId="21" xr:uid="{00000000-0005-0000-0000-00002F000000}"/>
    <cellStyle name="Standard 2 2 3 2" xfId="40" xr:uid="{00000000-0005-0000-0000-000030000000}"/>
    <cellStyle name="Standard 2 2 3 2 2" xfId="177" xr:uid="{00000000-0005-0000-0000-000031000000}"/>
    <cellStyle name="Standard 2 2 3 2 2 2" xfId="313" xr:uid="{00000000-0005-0000-0000-000032000000}"/>
    <cellStyle name="Standard 2 2 3 2 3" xfId="118" xr:uid="{00000000-0005-0000-0000-000033000000}"/>
    <cellStyle name="Standard 2 2 3 2 4" xfId="254" xr:uid="{00000000-0005-0000-0000-000034000000}"/>
    <cellStyle name="Standard 2 2 3 3" xfId="57" xr:uid="{00000000-0005-0000-0000-000035000000}"/>
    <cellStyle name="Standard 2 2 3 3 2" xfId="194" xr:uid="{00000000-0005-0000-0000-000036000000}"/>
    <cellStyle name="Standard 2 2 3 3 2 2" xfId="330" xr:uid="{00000000-0005-0000-0000-000037000000}"/>
    <cellStyle name="Standard 2 2 3 3 3" xfId="135" xr:uid="{00000000-0005-0000-0000-000038000000}"/>
    <cellStyle name="Standard 2 2 3 3 4" xfId="271" xr:uid="{00000000-0005-0000-0000-000039000000}"/>
    <cellStyle name="Standard 2 2 3 4" xfId="99" xr:uid="{00000000-0005-0000-0000-00003A000000}"/>
    <cellStyle name="Standard 2 2 3 4 2" xfId="235" xr:uid="{00000000-0005-0000-0000-00003B000000}"/>
    <cellStyle name="Standard 2 2 3 5" xfId="157" xr:uid="{00000000-0005-0000-0000-00003C000000}"/>
    <cellStyle name="Standard 2 2 3 5 2" xfId="293" xr:uid="{00000000-0005-0000-0000-00003D000000}"/>
    <cellStyle name="Standard 2 2 3 6" xfId="79" xr:uid="{00000000-0005-0000-0000-00003E000000}"/>
    <cellStyle name="Standard 2 2 3 7" xfId="215" xr:uid="{00000000-0005-0000-0000-00003F000000}"/>
    <cellStyle name="Standard 2 2 4" xfId="32" xr:uid="{00000000-0005-0000-0000-000040000000}"/>
    <cellStyle name="Standard 2 2 4 2" xfId="110" xr:uid="{00000000-0005-0000-0000-000041000000}"/>
    <cellStyle name="Standard 2 2 4 2 2" xfId="246" xr:uid="{00000000-0005-0000-0000-000042000000}"/>
    <cellStyle name="Standard 2 2 4 3" xfId="165" xr:uid="{00000000-0005-0000-0000-000043000000}"/>
    <cellStyle name="Standard 2 2 4 3 2" xfId="301" xr:uid="{00000000-0005-0000-0000-000044000000}"/>
    <cellStyle name="Standard 2 2 4 4" xfId="87" xr:uid="{00000000-0005-0000-0000-000045000000}"/>
    <cellStyle name="Standard 2 2 4 5" xfId="223" xr:uid="{00000000-0005-0000-0000-000046000000}"/>
    <cellStyle name="Standard 2 2 5" xfId="49" xr:uid="{00000000-0005-0000-0000-000047000000}"/>
    <cellStyle name="Standard 2 2 5 2" xfId="186" xr:uid="{00000000-0005-0000-0000-000048000000}"/>
    <cellStyle name="Standard 2 2 5 2 2" xfId="322" xr:uid="{00000000-0005-0000-0000-000049000000}"/>
    <cellStyle name="Standard 2 2 5 3" xfId="127" xr:uid="{00000000-0005-0000-0000-00004A000000}"/>
    <cellStyle name="Standard 2 2 5 4" xfId="263" xr:uid="{00000000-0005-0000-0000-00004B000000}"/>
    <cellStyle name="Standard 2 2 6" xfId="67" xr:uid="{00000000-0005-0000-0000-00004C000000}"/>
    <cellStyle name="Standard 2 2 6 2" xfId="203" xr:uid="{00000000-0005-0000-0000-00004D000000}"/>
    <cellStyle name="Standard 2 2 6 2 2" xfId="339" xr:uid="{00000000-0005-0000-0000-00004E000000}"/>
    <cellStyle name="Standard 2 2 6 3" xfId="145" xr:uid="{00000000-0005-0000-0000-00004F000000}"/>
    <cellStyle name="Standard 2 2 6 4" xfId="281" xr:uid="{00000000-0005-0000-0000-000050000000}"/>
    <cellStyle name="Standard 2 2 7" xfId="91" xr:uid="{00000000-0005-0000-0000-000051000000}"/>
    <cellStyle name="Standard 2 2 7 2" xfId="227" xr:uid="{00000000-0005-0000-0000-000052000000}"/>
    <cellStyle name="Standard 2 2 8" xfId="149" xr:uid="{00000000-0005-0000-0000-000053000000}"/>
    <cellStyle name="Standard 2 2 8 2" xfId="285" xr:uid="{00000000-0005-0000-0000-000054000000}"/>
    <cellStyle name="Standard 2 2 9" xfId="71" xr:uid="{00000000-0005-0000-0000-000055000000}"/>
    <cellStyle name="Standard 2 3" xfId="11" xr:uid="{00000000-0005-0000-0000-000056000000}"/>
    <cellStyle name="Standard 2 3 2" xfId="22" xr:uid="{00000000-0005-0000-0000-000057000000}"/>
    <cellStyle name="Standard 2 3 2 2" xfId="41" xr:uid="{00000000-0005-0000-0000-000058000000}"/>
    <cellStyle name="Standard 2 3 2 2 2" xfId="178" xr:uid="{00000000-0005-0000-0000-000059000000}"/>
    <cellStyle name="Standard 2 3 2 2 2 2" xfId="314" xr:uid="{00000000-0005-0000-0000-00005A000000}"/>
    <cellStyle name="Standard 2 3 2 2 3" xfId="119" xr:uid="{00000000-0005-0000-0000-00005B000000}"/>
    <cellStyle name="Standard 2 3 2 2 4" xfId="255" xr:uid="{00000000-0005-0000-0000-00005C000000}"/>
    <cellStyle name="Standard 2 3 2 3" xfId="58" xr:uid="{00000000-0005-0000-0000-00005D000000}"/>
    <cellStyle name="Standard 2 3 2 3 2" xfId="195" xr:uid="{00000000-0005-0000-0000-00005E000000}"/>
    <cellStyle name="Standard 2 3 2 3 2 2" xfId="331" xr:uid="{00000000-0005-0000-0000-00005F000000}"/>
    <cellStyle name="Standard 2 3 2 3 3" xfId="136" xr:uid="{00000000-0005-0000-0000-000060000000}"/>
    <cellStyle name="Standard 2 3 2 3 4" xfId="272" xr:uid="{00000000-0005-0000-0000-000061000000}"/>
    <cellStyle name="Standard 2 3 2 4" xfId="100" xr:uid="{00000000-0005-0000-0000-000062000000}"/>
    <cellStyle name="Standard 2 3 2 4 2" xfId="236" xr:uid="{00000000-0005-0000-0000-000063000000}"/>
    <cellStyle name="Standard 2 3 2 5" xfId="158" xr:uid="{00000000-0005-0000-0000-000064000000}"/>
    <cellStyle name="Standard 2 3 2 5 2" xfId="294" xr:uid="{00000000-0005-0000-0000-000065000000}"/>
    <cellStyle name="Standard 2 3 2 6" xfId="80" xr:uid="{00000000-0005-0000-0000-000066000000}"/>
    <cellStyle name="Standard 2 3 2 7" xfId="216" xr:uid="{00000000-0005-0000-0000-000067000000}"/>
    <cellStyle name="Standard 2 3 3" xfId="33" xr:uid="{00000000-0005-0000-0000-000068000000}"/>
    <cellStyle name="Standard 2 3 3 2" xfId="170" xr:uid="{00000000-0005-0000-0000-000069000000}"/>
    <cellStyle name="Standard 2 3 3 2 2" xfId="306" xr:uid="{00000000-0005-0000-0000-00006A000000}"/>
    <cellStyle name="Standard 2 3 3 3" xfId="111" xr:uid="{00000000-0005-0000-0000-00006B000000}"/>
    <cellStyle name="Standard 2 3 3 4" xfId="247" xr:uid="{00000000-0005-0000-0000-00006C000000}"/>
    <cellStyle name="Standard 2 3 4" xfId="50" xr:uid="{00000000-0005-0000-0000-00006D000000}"/>
    <cellStyle name="Standard 2 3 4 2" xfId="187" xr:uid="{00000000-0005-0000-0000-00006E000000}"/>
    <cellStyle name="Standard 2 3 4 2 2" xfId="323" xr:uid="{00000000-0005-0000-0000-00006F000000}"/>
    <cellStyle name="Standard 2 3 4 3" xfId="128" xr:uid="{00000000-0005-0000-0000-000070000000}"/>
    <cellStyle name="Standard 2 3 4 4" xfId="264" xr:uid="{00000000-0005-0000-0000-000071000000}"/>
    <cellStyle name="Standard 2 3 5" xfId="92" xr:uid="{00000000-0005-0000-0000-000072000000}"/>
    <cellStyle name="Standard 2 3 5 2" xfId="228" xr:uid="{00000000-0005-0000-0000-000073000000}"/>
    <cellStyle name="Standard 2 3 6" xfId="150" xr:uid="{00000000-0005-0000-0000-000074000000}"/>
    <cellStyle name="Standard 2 3 6 2" xfId="286" xr:uid="{00000000-0005-0000-0000-000075000000}"/>
    <cellStyle name="Standard 2 3 7" xfId="72" xr:uid="{00000000-0005-0000-0000-000076000000}"/>
    <cellStyle name="Standard 2 3 8" xfId="208" xr:uid="{00000000-0005-0000-0000-000077000000}"/>
    <cellStyle name="Standard 2 4" xfId="16" xr:uid="{00000000-0005-0000-0000-000078000000}"/>
    <cellStyle name="Standard 2 5" xfId="18" xr:uid="{00000000-0005-0000-0000-000079000000}"/>
    <cellStyle name="Standard 2 5 2" xfId="37" xr:uid="{00000000-0005-0000-0000-00007A000000}"/>
    <cellStyle name="Standard 2 5 2 2" xfId="174" xr:uid="{00000000-0005-0000-0000-00007B000000}"/>
    <cellStyle name="Standard 2 5 2 2 2" xfId="310" xr:uid="{00000000-0005-0000-0000-00007C000000}"/>
    <cellStyle name="Standard 2 5 2 3" xfId="115" xr:uid="{00000000-0005-0000-0000-00007D000000}"/>
    <cellStyle name="Standard 2 5 2 4" xfId="251" xr:uid="{00000000-0005-0000-0000-00007E000000}"/>
    <cellStyle name="Standard 2 5 3" xfId="54" xr:uid="{00000000-0005-0000-0000-00007F000000}"/>
    <cellStyle name="Standard 2 5 3 2" xfId="191" xr:uid="{00000000-0005-0000-0000-000080000000}"/>
    <cellStyle name="Standard 2 5 3 2 2" xfId="327" xr:uid="{00000000-0005-0000-0000-000081000000}"/>
    <cellStyle name="Standard 2 5 3 3" xfId="132" xr:uid="{00000000-0005-0000-0000-000082000000}"/>
    <cellStyle name="Standard 2 5 3 4" xfId="268" xr:uid="{00000000-0005-0000-0000-000083000000}"/>
    <cellStyle name="Standard 2 5 4" xfId="96" xr:uid="{00000000-0005-0000-0000-000084000000}"/>
    <cellStyle name="Standard 2 5 4 2" xfId="232" xr:uid="{00000000-0005-0000-0000-000085000000}"/>
    <cellStyle name="Standard 2 5 5" xfId="154" xr:uid="{00000000-0005-0000-0000-000086000000}"/>
    <cellStyle name="Standard 2 5 5 2" xfId="290" xr:uid="{00000000-0005-0000-0000-000087000000}"/>
    <cellStyle name="Standard 2 5 6" xfId="76" xr:uid="{00000000-0005-0000-0000-000088000000}"/>
    <cellStyle name="Standard 2 5 7" xfId="212" xr:uid="{00000000-0005-0000-0000-000089000000}"/>
    <cellStyle name="Standard 2 6" xfId="28" xr:uid="{00000000-0005-0000-0000-00008A000000}"/>
    <cellStyle name="Standard 2 6 2" xfId="64" xr:uid="{00000000-0005-0000-0000-00008B000000}"/>
    <cellStyle name="Standard 2 6 2 2" xfId="201" xr:uid="{00000000-0005-0000-0000-00008C000000}"/>
    <cellStyle name="Standard 2 6 2 2 2" xfId="337" xr:uid="{00000000-0005-0000-0000-00008D000000}"/>
    <cellStyle name="Standard 2 6 2 3" xfId="142" xr:uid="{00000000-0005-0000-0000-00008E000000}"/>
    <cellStyle name="Standard 2 6 2 4" xfId="278" xr:uid="{00000000-0005-0000-0000-00008F000000}"/>
    <cellStyle name="Standard 2 6 3" xfId="106" xr:uid="{00000000-0005-0000-0000-000090000000}"/>
    <cellStyle name="Standard 2 6 3 2" xfId="242" xr:uid="{00000000-0005-0000-0000-000091000000}"/>
    <cellStyle name="Standard 2 6 4" xfId="164" xr:uid="{00000000-0005-0000-0000-000092000000}"/>
    <cellStyle name="Standard 2 6 4 2" xfId="300" xr:uid="{00000000-0005-0000-0000-000093000000}"/>
    <cellStyle name="Standard 2 6 5" xfId="86" xr:uid="{00000000-0005-0000-0000-000094000000}"/>
    <cellStyle name="Standard 2 6 6" xfId="222" xr:uid="{00000000-0005-0000-0000-000095000000}"/>
    <cellStyle name="Standard 2 7" xfId="29" xr:uid="{00000000-0005-0000-0000-000096000000}"/>
    <cellStyle name="Standard 2 7 2" xfId="167" xr:uid="{00000000-0005-0000-0000-000097000000}"/>
    <cellStyle name="Standard 2 7 2 2" xfId="303" xr:uid="{00000000-0005-0000-0000-000098000000}"/>
    <cellStyle name="Standard 2 7 3" xfId="107" xr:uid="{00000000-0005-0000-0000-000099000000}"/>
    <cellStyle name="Standard 2 7 4" xfId="243" xr:uid="{00000000-0005-0000-0000-00009A000000}"/>
    <cellStyle name="Standard 2 8" xfId="46" xr:uid="{00000000-0005-0000-0000-00009B000000}"/>
    <cellStyle name="Standard 2 8 2" xfId="183" xr:uid="{00000000-0005-0000-0000-00009C000000}"/>
    <cellStyle name="Standard 2 8 2 2" xfId="319" xr:uid="{00000000-0005-0000-0000-00009D000000}"/>
    <cellStyle name="Standard 2 8 3" xfId="124" xr:uid="{00000000-0005-0000-0000-00009E000000}"/>
    <cellStyle name="Standard 2 8 4" xfId="260" xr:uid="{00000000-0005-0000-0000-00009F000000}"/>
    <cellStyle name="Standard 2 9" xfId="66" xr:uid="{00000000-0005-0000-0000-0000A0000000}"/>
    <cellStyle name="Standard 2 9 2" xfId="202" xr:uid="{00000000-0005-0000-0000-0000A1000000}"/>
    <cellStyle name="Standard 2 9 2 2" xfId="338" xr:uid="{00000000-0005-0000-0000-0000A2000000}"/>
    <cellStyle name="Standard 2 9 3" xfId="144" xr:uid="{00000000-0005-0000-0000-0000A3000000}"/>
    <cellStyle name="Standard 2 9 4" xfId="280" xr:uid="{00000000-0005-0000-0000-0000A4000000}"/>
    <cellStyle name="Standard 3" xfId="4" xr:uid="{00000000-0005-0000-0000-0000A5000000}"/>
    <cellStyle name="Standard 3 10" xfId="205" xr:uid="{00000000-0005-0000-0000-0000A6000000}"/>
    <cellStyle name="Standard 3 10 2" xfId="341" xr:uid="{00000000-0005-0000-0000-0000A7000000}"/>
    <cellStyle name="Standard 3 11" xfId="340" xr:uid="{00000000-0005-0000-0000-0000A8000000}"/>
    <cellStyle name="Standard 3 2" xfId="12" xr:uid="{00000000-0005-0000-0000-0000A9000000}"/>
    <cellStyle name="Standard 3 2 2" xfId="23" xr:uid="{00000000-0005-0000-0000-0000AA000000}"/>
    <cellStyle name="Standard 3 2 2 2" xfId="42" xr:uid="{00000000-0005-0000-0000-0000AB000000}"/>
    <cellStyle name="Standard 3 2 2 2 2" xfId="179" xr:uid="{00000000-0005-0000-0000-0000AC000000}"/>
    <cellStyle name="Standard 3 2 2 2 2 2" xfId="315" xr:uid="{00000000-0005-0000-0000-0000AD000000}"/>
    <cellStyle name="Standard 3 2 2 2 3" xfId="120" xr:uid="{00000000-0005-0000-0000-0000AE000000}"/>
    <cellStyle name="Standard 3 2 2 2 4" xfId="256" xr:uid="{00000000-0005-0000-0000-0000AF000000}"/>
    <cellStyle name="Standard 3 2 2 3" xfId="59" xr:uid="{00000000-0005-0000-0000-0000B0000000}"/>
    <cellStyle name="Standard 3 2 2 3 2" xfId="196" xr:uid="{00000000-0005-0000-0000-0000B1000000}"/>
    <cellStyle name="Standard 3 2 2 3 2 2" xfId="332" xr:uid="{00000000-0005-0000-0000-0000B2000000}"/>
    <cellStyle name="Standard 3 2 2 3 3" xfId="137" xr:uid="{00000000-0005-0000-0000-0000B3000000}"/>
    <cellStyle name="Standard 3 2 2 3 4" xfId="273" xr:uid="{00000000-0005-0000-0000-0000B4000000}"/>
    <cellStyle name="Standard 3 2 2 4" xfId="101" xr:uid="{00000000-0005-0000-0000-0000B5000000}"/>
    <cellStyle name="Standard 3 2 2 4 2" xfId="237" xr:uid="{00000000-0005-0000-0000-0000B6000000}"/>
    <cellStyle name="Standard 3 2 2 5" xfId="159" xr:uid="{00000000-0005-0000-0000-0000B7000000}"/>
    <cellStyle name="Standard 3 2 2 5 2" xfId="295" xr:uid="{00000000-0005-0000-0000-0000B8000000}"/>
    <cellStyle name="Standard 3 2 2 6" xfId="81" xr:uid="{00000000-0005-0000-0000-0000B9000000}"/>
    <cellStyle name="Standard 3 2 2 7" xfId="217" xr:uid="{00000000-0005-0000-0000-0000BA000000}"/>
    <cellStyle name="Standard 3 2 3" xfId="34" xr:uid="{00000000-0005-0000-0000-0000BB000000}"/>
    <cellStyle name="Standard 3 2 3 2" xfId="171" xr:uid="{00000000-0005-0000-0000-0000BC000000}"/>
    <cellStyle name="Standard 3 2 3 2 2" xfId="307" xr:uid="{00000000-0005-0000-0000-0000BD000000}"/>
    <cellStyle name="Standard 3 2 3 3" xfId="112" xr:uid="{00000000-0005-0000-0000-0000BE000000}"/>
    <cellStyle name="Standard 3 2 3 4" xfId="248" xr:uid="{00000000-0005-0000-0000-0000BF000000}"/>
    <cellStyle name="Standard 3 2 4" xfId="51" xr:uid="{00000000-0005-0000-0000-0000C0000000}"/>
    <cellStyle name="Standard 3 2 4 2" xfId="188" xr:uid="{00000000-0005-0000-0000-0000C1000000}"/>
    <cellStyle name="Standard 3 2 4 2 2" xfId="324" xr:uid="{00000000-0005-0000-0000-0000C2000000}"/>
    <cellStyle name="Standard 3 2 4 3" xfId="129" xr:uid="{00000000-0005-0000-0000-0000C3000000}"/>
    <cellStyle name="Standard 3 2 4 4" xfId="265" xr:uid="{00000000-0005-0000-0000-0000C4000000}"/>
    <cellStyle name="Standard 3 2 5" xfId="93" xr:uid="{00000000-0005-0000-0000-0000C5000000}"/>
    <cellStyle name="Standard 3 2 5 2" xfId="229" xr:uid="{00000000-0005-0000-0000-0000C6000000}"/>
    <cellStyle name="Standard 3 2 6" xfId="151" xr:uid="{00000000-0005-0000-0000-0000C7000000}"/>
    <cellStyle name="Standard 3 2 6 2" xfId="287" xr:uid="{00000000-0005-0000-0000-0000C8000000}"/>
    <cellStyle name="Standard 3 2 7" xfId="73" xr:uid="{00000000-0005-0000-0000-0000C9000000}"/>
    <cellStyle name="Standard 3 2 8" xfId="209" xr:uid="{00000000-0005-0000-0000-0000CA000000}"/>
    <cellStyle name="Standard 3 3" xfId="19" xr:uid="{00000000-0005-0000-0000-0000CB000000}"/>
    <cellStyle name="Standard 3 3 2" xfId="38" xr:uid="{00000000-0005-0000-0000-0000CC000000}"/>
    <cellStyle name="Standard 3 3 2 2" xfId="175" xr:uid="{00000000-0005-0000-0000-0000CD000000}"/>
    <cellStyle name="Standard 3 3 2 2 2" xfId="311" xr:uid="{00000000-0005-0000-0000-0000CE000000}"/>
    <cellStyle name="Standard 3 3 2 3" xfId="116" xr:uid="{00000000-0005-0000-0000-0000CF000000}"/>
    <cellStyle name="Standard 3 3 2 4" xfId="252" xr:uid="{00000000-0005-0000-0000-0000D0000000}"/>
    <cellStyle name="Standard 3 3 3" xfId="55" xr:uid="{00000000-0005-0000-0000-0000D1000000}"/>
    <cellStyle name="Standard 3 3 3 2" xfId="192" xr:uid="{00000000-0005-0000-0000-0000D2000000}"/>
    <cellStyle name="Standard 3 3 3 2 2" xfId="328" xr:uid="{00000000-0005-0000-0000-0000D3000000}"/>
    <cellStyle name="Standard 3 3 3 3" xfId="133" xr:uid="{00000000-0005-0000-0000-0000D4000000}"/>
    <cellStyle name="Standard 3 3 3 4" xfId="269" xr:uid="{00000000-0005-0000-0000-0000D5000000}"/>
    <cellStyle name="Standard 3 3 4" xfId="97" xr:uid="{00000000-0005-0000-0000-0000D6000000}"/>
    <cellStyle name="Standard 3 3 4 2" xfId="233" xr:uid="{00000000-0005-0000-0000-0000D7000000}"/>
    <cellStyle name="Standard 3 3 5" xfId="155" xr:uid="{00000000-0005-0000-0000-0000D8000000}"/>
    <cellStyle name="Standard 3 3 5 2" xfId="291" xr:uid="{00000000-0005-0000-0000-0000D9000000}"/>
    <cellStyle name="Standard 3 3 6" xfId="77" xr:uid="{00000000-0005-0000-0000-0000DA000000}"/>
    <cellStyle name="Standard 3 3 7" xfId="213" xr:uid="{00000000-0005-0000-0000-0000DB000000}"/>
    <cellStyle name="Standard 3 4" xfId="27" xr:uid="{00000000-0005-0000-0000-0000DC000000}"/>
    <cellStyle name="Standard 3 4 2" xfId="63" xr:uid="{00000000-0005-0000-0000-0000DD000000}"/>
    <cellStyle name="Standard 3 4 2 2" xfId="200" xr:uid="{00000000-0005-0000-0000-0000DE000000}"/>
    <cellStyle name="Standard 3 4 2 2 2" xfId="336" xr:uid="{00000000-0005-0000-0000-0000DF000000}"/>
    <cellStyle name="Standard 3 4 2 3" xfId="141" xr:uid="{00000000-0005-0000-0000-0000E0000000}"/>
    <cellStyle name="Standard 3 4 2 4" xfId="277" xr:uid="{00000000-0005-0000-0000-0000E1000000}"/>
    <cellStyle name="Standard 3 4 3" xfId="166" xr:uid="{00000000-0005-0000-0000-0000E2000000}"/>
    <cellStyle name="Standard 3 4 3 2" xfId="302" xr:uid="{00000000-0005-0000-0000-0000E3000000}"/>
    <cellStyle name="Standard 3 4 4" xfId="105" xr:uid="{00000000-0005-0000-0000-0000E4000000}"/>
    <cellStyle name="Standard 3 4 5" xfId="241" xr:uid="{00000000-0005-0000-0000-0000E5000000}"/>
    <cellStyle name="Standard 3 4 6" xfId="342" xr:uid="{00000000-0005-0000-0000-0000E6000000}"/>
    <cellStyle name="Standard 3 5" xfId="30" xr:uid="{00000000-0005-0000-0000-0000E7000000}"/>
    <cellStyle name="Standard 3 5 2" xfId="168" xr:uid="{00000000-0005-0000-0000-0000E8000000}"/>
    <cellStyle name="Standard 3 5 2 2" xfId="304" xr:uid="{00000000-0005-0000-0000-0000E9000000}"/>
    <cellStyle name="Standard 3 5 3" xfId="108" xr:uid="{00000000-0005-0000-0000-0000EA000000}"/>
    <cellStyle name="Standard 3 5 4" xfId="244" xr:uid="{00000000-0005-0000-0000-0000EB000000}"/>
    <cellStyle name="Standard 3 6" xfId="47" xr:uid="{00000000-0005-0000-0000-0000EC000000}"/>
    <cellStyle name="Standard 3 6 2" xfId="184" xr:uid="{00000000-0005-0000-0000-0000ED000000}"/>
    <cellStyle name="Standard 3 6 2 2" xfId="320" xr:uid="{00000000-0005-0000-0000-0000EE000000}"/>
    <cellStyle name="Standard 3 6 3" xfId="125" xr:uid="{00000000-0005-0000-0000-0000EF000000}"/>
    <cellStyle name="Standard 3 6 4" xfId="261" xr:uid="{00000000-0005-0000-0000-0000F0000000}"/>
    <cellStyle name="Standard 3 7" xfId="89" xr:uid="{00000000-0005-0000-0000-0000F1000000}"/>
    <cellStyle name="Standard 3 7 2" xfId="225" xr:uid="{00000000-0005-0000-0000-0000F2000000}"/>
    <cellStyle name="Standard 3 8" xfId="147" xr:uid="{00000000-0005-0000-0000-0000F3000000}"/>
    <cellStyle name="Standard 3 8 2" xfId="283" xr:uid="{00000000-0005-0000-0000-0000F4000000}"/>
    <cellStyle name="Standard 3 9" xfId="69" xr:uid="{00000000-0005-0000-0000-0000F5000000}"/>
    <cellStyle name="Standard 4" xfId="7" xr:uid="{00000000-0005-0000-0000-0000F6000000}"/>
    <cellStyle name="Standard 4 2" xfId="15" xr:uid="{00000000-0005-0000-0000-0000F7000000}"/>
    <cellStyle name="Standard 5" xfId="9" xr:uid="{00000000-0005-0000-0000-0000F8000000}"/>
    <cellStyle name="Standard 6" xfId="26" xr:uid="{00000000-0005-0000-0000-0000F9000000}"/>
    <cellStyle name="Standard 6 2" xfId="45" xr:uid="{00000000-0005-0000-0000-0000FA000000}"/>
    <cellStyle name="Standard 6 2 2" xfId="182" xr:uid="{00000000-0005-0000-0000-0000FB000000}"/>
    <cellStyle name="Standard 6 2 2 2" xfId="318" xr:uid="{00000000-0005-0000-0000-0000FC000000}"/>
    <cellStyle name="Standard 6 2 3" xfId="123" xr:uid="{00000000-0005-0000-0000-0000FD000000}"/>
    <cellStyle name="Standard 6 2 4" xfId="259" xr:uid="{00000000-0005-0000-0000-0000FE000000}"/>
    <cellStyle name="Standard 6 3" xfId="62" xr:uid="{00000000-0005-0000-0000-0000FF000000}"/>
    <cellStyle name="Standard 6 3 2" xfId="199" xr:uid="{00000000-0005-0000-0000-000000010000}"/>
    <cellStyle name="Standard 6 3 2 2" xfId="335" xr:uid="{00000000-0005-0000-0000-000001010000}"/>
    <cellStyle name="Standard 6 3 3" xfId="140" xr:uid="{00000000-0005-0000-0000-000002010000}"/>
    <cellStyle name="Standard 6 3 4" xfId="276" xr:uid="{00000000-0005-0000-0000-000003010000}"/>
    <cellStyle name="Standard 6 4" xfId="104" xr:uid="{00000000-0005-0000-0000-000004010000}"/>
    <cellStyle name="Standard 6 4 2" xfId="240" xr:uid="{00000000-0005-0000-0000-000005010000}"/>
    <cellStyle name="Standard 6 5" xfId="162" xr:uid="{00000000-0005-0000-0000-000006010000}"/>
    <cellStyle name="Standard 6 5 2" xfId="298" xr:uid="{00000000-0005-0000-0000-000007010000}"/>
    <cellStyle name="Standard 6 6" xfId="84" xr:uid="{00000000-0005-0000-0000-000008010000}"/>
    <cellStyle name="Standard 6 7" xfId="220" xr:uid="{00000000-0005-0000-0000-000009010000}"/>
    <cellStyle name="Standard 7" xfId="65" xr:uid="{00000000-0005-0000-0000-00000A010000}"/>
    <cellStyle name="Standard 7 2" xfId="143" xr:uid="{00000000-0005-0000-0000-00000B010000}"/>
    <cellStyle name="Standard 7 2 2" xfId="279" xr:uid="{00000000-0005-0000-0000-00000C010000}"/>
    <cellStyle name="Standard 7 3" xfId="163" xr:uid="{00000000-0005-0000-0000-00000D010000}"/>
    <cellStyle name="Standard 7 3 2" xfId="299" xr:uid="{00000000-0005-0000-0000-00000E010000}"/>
    <cellStyle name="Standard 7 4" xfId="85" xr:uid="{00000000-0005-0000-0000-00000F010000}"/>
    <cellStyle name="Standard 7 5" xfId="221" xr:uid="{00000000-0005-0000-0000-000010010000}"/>
    <cellStyle name="Währung" xfId="1" builtinId="4"/>
    <cellStyle name="Währung 2" xfId="5" xr:uid="{00000000-0005-0000-0000-000012010000}"/>
    <cellStyle name="Währung 2 2" xfId="13" xr:uid="{00000000-0005-0000-0000-000013010000}"/>
    <cellStyle name="Währung 2 2 2" xfId="24" xr:uid="{00000000-0005-0000-0000-000014010000}"/>
    <cellStyle name="Währung 2 2 2 2" xfId="43" xr:uid="{00000000-0005-0000-0000-000015010000}"/>
    <cellStyle name="Währung 2 2 2 2 2" xfId="180" xr:uid="{00000000-0005-0000-0000-000016010000}"/>
    <cellStyle name="Währung 2 2 2 2 2 2" xfId="316" xr:uid="{00000000-0005-0000-0000-000017010000}"/>
    <cellStyle name="Währung 2 2 2 2 3" xfId="121" xr:uid="{00000000-0005-0000-0000-000018010000}"/>
    <cellStyle name="Währung 2 2 2 2 4" xfId="257" xr:uid="{00000000-0005-0000-0000-000019010000}"/>
    <cellStyle name="Währung 2 2 2 3" xfId="60" xr:uid="{00000000-0005-0000-0000-00001A010000}"/>
    <cellStyle name="Währung 2 2 2 3 2" xfId="197" xr:uid="{00000000-0005-0000-0000-00001B010000}"/>
    <cellStyle name="Währung 2 2 2 3 2 2" xfId="333" xr:uid="{00000000-0005-0000-0000-00001C010000}"/>
    <cellStyle name="Währung 2 2 2 3 3" xfId="138" xr:uid="{00000000-0005-0000-0000-00001D010000}"/>
    <cellStyle name="Währung 2 2 2 3 4" xfId="274" xr:uid="{00000000-0005-0000-0000-00001E010000}"/>
    <cellStyle name="Währung 2 2 2 4" xfId="102" xr:uid="{00000000-0005-0000-0000-00001F010000}"/>
    <cellStyle name="Währung 2 2 2 4 2" xfId="238" xr:uid="{00000000-0005-0000-0000-000020010000}"/>
    <cellStyle name="Währung 2 2 2 5" xfId="160" xr:uid="{00000000-0005-0000-0000-000021010000}"/>
    <cellStyle name="Währung 2 2 2 5 2" xfId="296" xr:uid="{00000000-0005-0000-0000-000022010000}"/>
    <cellStyle name="Währung 2 2 2 6" xfId="82" xr:uid="{00000000-0005-0000-0000-000023010000}"/>
    <cellStyle name="Währung 2 2 2 7" xfId="218" xr:uid="{00000000-0005-0000-0000-000024010000}"/>
    <cellStyle name="Währung 2 2 3" xfId="35" xr:uid="{00000000-0005-0000-0000-000025010000}"/>
    <cellStyle name="Währung 2 2 3 2" xfId="172" xr:uid="{00000000-0005-0000-0000-000026010000}"/>
    <cellStyle name="Währung 2 2 3 2 2" xfId="308" xr:uid="{00000000-0005-0000-0000-000027010000}"/>
    <cellStyle name="Währung 2 2 3 3" xfId="113" xr:uid="{00000000-0005-0000-0000-000028010000}"/>
    <cellStyle name="Währung 2 2 3 4" xfId="249" xr:uid="{00000000-0005-0000-0000-000029010000}"/>
    <cellStyle name="Währung 2 2 4" xfId="52" xr:uid="{00000000-0005-0000-0000-00002A010000}"/>
    <cellStyle name="Währung 2 2 4 2" xfId="189" xr:uid="{00000000-0005-0000-0000-00002B010000}"/>
    <cellStyle name="Währung 2 2 4 2 2" xfId="325" xr:uid="{00000000-0005-0000-0000-00002C010000}"/>
    <cellStyle name="Währung 2 2 4 3" xfId="130" xr:uid="{00000000-0005-0000-0000-00002D010000}"/>
    <cellStyle name="Währung 2 2 4 4" xfId="266" xr:uid="{00000000-0005-0000-0000-00002E010000}"/>
    <cellStyle name="Währung 2 2 5" xfId="94" xr:uid="{00000000-0005-0000-0000-00002F010000}"/>
    <cellStyle name="Währung 2 2 5 2" xfId="230" xr:uid="{00000000-0005-0000-0000-000030010000}"/>
    <cellStyle name="Währung 2 2 6" xfId="152" xr:uid="{00000000-0005-0000-0000-000031010000}"/>
    <cellStyle name="Währung 2 2 6 2" xfId="288" xr:uid="{00000000-0005-0000-0000-000032010000}"/>
    <cellStyle name="Währung 2 2 7" xfId="74" xr:uid="{00000000-0005-0000-0000-000033010000}"/>
    <cellStyle name="Währung 2 2 8" xfId="210" xr:uid="{00000000-0005-0000-0000-000034010000}"/>
    <cellStyle name="Währung 2 3" xfId="20" xr:uid="{00000000-0005-0000-0000-000035010000}"/>
    <cellStyle name="Währung 2 3 2" xfId="39" xr:uid="{00000000-0005-0000-0000-000036010000}"/>
    <cellStyle name="Währung 2 3 2 2" xfId="176" xr:uid="{00000000-0005-0000-0000-000037010000}"/>
    <cellStyle name="Währung 2 3 2 2 2" xfId="312" xr:uid="{00000000-0005-0000-0000-000038010000}"/>
    <cellStyle name="Währung 2 3 2 3" xfId="117" xr:uid="{00000000-0005-0000-0000-000039010000}"/>
    <cellStyle name="Währung 2 3 2 4" xfId="253" xr:uid="{00000000-0005-0000-0000-00003A010000}"/>
    <cellStyle name="Währung 2 3 3" xfId="56" xr:uid="{00000000-0005-0000-0000-00003B010000}"/>
    <cellStyle name="Währung 2 3 3 2" xfId="193" xr:uid="{00000000-0005-0000-0000-00003C010000}"/>
    <cellStyle name="Währung 2 3 3 2 2" xfId="329" xr:uid="{00000000-0005-0000-0000-00003D010000}"/>
    <cellStyle name="Währung 2 3 3 3" xfId="134" xr:uid="{00000000-0005-0000-0000-00003E010000}"/>
    <cellStyle name="Währung 2 3 3 4" xfId="270" xr:uid="{00000000-0005-0000-0000-00003F010000}"/>
    <cellStyle name="Währung 2 3 4" xfId="98" xr:uid="{00000000-0005-0000-0000-000040010000}"/>
    <cellStyle name="Währung 2 3 4 2" xfId="234" xr:uid="{00000000-0005-0000-0000-000041010000}"/>
    <cellStyle name="Währung 2 3 5" xfId="156" xr:uid="{00000000-0005-0000-0000-000042010000}"/>
    <cellStyle name="Währung 2 3 5 2" xfId="292" xr:uid="{00000000-0005-0000-0000-000043010000}"/>
    <cellStyle name="Währung 2 3 6" xfId="78" xr:uid="{00000000-0005-0000-0000-000044010000}"/>
    <cellStyle name="Währung 2 3 7" xfId="214" xr:uid="{00000000-0005-0000-0000-000045010000}"/>
    <cellStyle name="Währung 2 4" xfId="31" xr:uid="{00000000-0005-0000-0000-000046010000}"/>
    <cellStyle name="Währung 2 4 2" xfId="169" xr:uid="{00000000-0005-0000-0000-000047010000}"/>
    <cellStyle name="Währung 2 4 2 2" xfId="305" xr:uid="{00000000-0005-0000-0000-000048010000}"/>
    <cellStyle name="Währung 2 4 3" xfId="109" xr:uid="{00000000-0005-0000-0000-000049010000}"/>
    <cellStyle name="Währung 2 4 4" xfId="245" xr:uid="{00000000-0005-0000-0000-00004A010000}"/>
    <cellStyle name="Währung 2 5" xfId="48" xr:uid="{00000000-0005-0000-0000-00004B010000}"/>
    <cellStyle name="Währung 2 5 2" xfId="185" xr:uid="{00000000-0005-0000-0000-00004C010000}"/>
    <cellStyle name="Währung 2 5 2 2" xfId="321" xr:uid="{00000000-0005-0000-0000-00004D010000}"/>
    <cellStyle name="Währung 2 5 3" xfId="126" xr:uid="{00000000-0005-0000-0000-00004E010000}"/>
    <cellStyle name="Währung 2 5 4" xfId="262" xr:uid="{00000000-0005-0000-0000-00004F010000}"/>
    <cellStyle name="Währung 2 6" xfId="90" xr:uid="{00000000-0005-0000-0000-000050010000}"/>
    <cellStyle name="Währung 2 6 2" xfId="226" xr:uid="{00000000-0005-0000-0000-000051010000}"/>
    <cellStyle name="Währung 2 7" xfId="148" xr:uid="{00000000-0005-0000-0000-000052010000}"/>
    <cellStyle name="Währung 2 7 2" xfId="284" xr:uid="{00000000-0005-0000-0000-000053010000}"/>
    <cellStyle name="Währung 2 8" xfId="70" xr:uid="{00000000-0005-0000-0000-000054010000}"/>
    <cellStyle name="Währung 2 9" xfId="206" xr:uid="{00000000-0005-0000-0000-000055010000}"/>
    <cellStyle name="Währung 3" xfId="17" xr:uid="{00000000-0005-0000-0000-000056010000}"/>
  </cellStyles>
  <dxfs count="17">
    <dxf>
      <font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FFFFCC"/>
      <color rgb="FFFFCC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4" Type="http://schemas.openxmlformats.org/officeDocument/2006/relationships/image" Target="../media/image7.png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179</xdr:row>
      <xdr:rowOff>66676</xdr:rowOff>
    </xdr:from>
    <xdr:to>
      <xdr:col>17</xdr:col>
      <xdr:colOff>369327</xdr:colOff>
      <xdr:row>200</xdr:row>
      <xdr:rowOff>111008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8675" y="26965276"/>
          <a:ext cx="12494652" cy="404483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242</xdr:row>
      <xdr:rowOff>91440</xdr:rowOff>
    </xdr:from>
    <xdr:to>
      <xdr:col>8</xdr:col>
      <xdr:colOff>401978</xdr:colOff>
      <xdr:row>251</xdr:row>
      <xdr:rowOff>64477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91540" y="26791920"/>
          <a:ext cx="5949338" cy="1618957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227</xdr:row>
      <xdr:rowOff>114300</xdr:rowOff>
    </xdr:from>
    <xdr:to>
      <xdr:col>8</xdr:col>
      <xdr:colOff>455783</xdr:colOff>
      <xdr:row>237</xdr:row>
      <xdr:rowOff>49209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91541" y="24071580"/>
          <a:ext cx="6003142" cy="1763709"/>
        </a:xfrm>
        <a:prstGeom prst="rect">
          <a:avLst/>
        </a:prstGeom>
      </xdr:spPr>
    </xdr:pic>
    <xdr:clientData/>
  </xdr:twoCellAnchor>
  <xdr:twoCellAnchor editAs="oneCell">
    <xdr:from>
      <xdr:col>1</xdr:col>
      <xdr:colOff>22861</xdr:colOff>
      <xdr:row>342</xdr:row>
      <xdr:rowOff>45721</xdr:rowOff>
    </xdr:from>
    <xdr:to>
      <xdr:col>7</xdr:col>
      <xdr:colOff>373381</xdr:colOff>
      <xdr:row>344</xdr:row>
      <xdr:rowOff>157043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466B85F5-0D7C-242E-AC56-1E8E0D7F95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15341" y="62590681"/>
          <a:ext cx="5105400" cy="47708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nanzantrag_2021_FBplus_TN-UHG_VX_X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ckblatt"/>
      <sheetName val="Plandaten"/>
      <sheetName val="FP Träger"/>
      <sheetName val="Gesamt-Ausgaben"/>
      <sheetName val="Gesamt-Refinanz"/>
      <sheetName val="Zusammenfassung"/>
      <sheetName val="Nachschlagen"/>
      <sheetName val="Info-Blatt"/>
      <sheetName val="Drop Down"/>
      <sheetName val="Versionen"/>
    </sheetNames>
    <sheetDataSet>
      <sheetData sheetId="0"/>
      <sheetData sheetId="1" refreshError="1"/>
      <sheetData sheetId="2"/>
      <sheetData sheetId="3" refreshError="1"/>
      <sheetData sheetId="4"/>
      <sheetData sheetId="5" refreshError="1"/>
      <sheetData sheetId="6">
        <row r="3">
          <cell r="B3" t="str">
            <v>B1.1.1 - hauptamtl. Personal | AN Brutto</v>
          </cell>
        </row>
        <row r="4">
          <cell r="B4" t="str">
            <v>B1.1.2 - hauptamtl. Personal | AGA zur Sozialversicherung</v>
          </cell>
        </row>
        <row r="5">
          <cell r="B5" t="str">
            <v>B1.1.3 - hauptamtl. Personal | Betriebliche Altervorsorge</v>
          </cell>
        </row>
        <row r="6">
          <cell r="B6" t="str">
            <v>B1.1.4 - hauptamtl. Personal | Berufsgenossenschaft</v>
          </cell>
        </row>
        <row r="7">
          <cell r="B7" t="str">
            <v>B1.1.5 - hauptamtl. Personal | Arbeitn.-Brutto bei pauschalierten AG-Anteilen</v>
          </cell>
        </row>
        <row r="8">
          <cell r="B8" t="str">
            <v>B1.1.6 - hauptamtl. Personal | pauschalierte Beiträge zur SV u. BG</v>
          </cell>
        </row>
        <row r="9">
          <cell r="B9" t="str">
            <v>B1.1.7 - hauptamtl. Personal | pauschalierte Beiträge zur bAV</v>
          </cell>
        </row>
        <row r="10">
          <cell r="B10" t="str">
            <v>B1.2.0 - nebenamtl. Personal | Honorare &amp; Minijobs AG - Brutto</v>
          </cell>
        </row>
        <row r="11">
          <cell r="B11" t="str">
            <v>B1.2.1 - nebenamtl. Personal | Honorare</v>
          </cell>
        </row>
        <row r="12">
          <cell r="B12" t="str">
            <v>B1.2.2 - nebenamtl. Personal | geringfügig beschäftigte Mitarbeiter:innen  |  Minijobs</v>
          </cell>
        </row>
        <row r="13">
          <cell r="B13" t="str">
            <v>B1.3.2.1 - SGB II Leistg. | Leistungen SGB II f. svpflichtige Beschäftigung</v>
          </cell>
        </row>
        <row r="14">
          <cell r="B14" t="str">
            <v>B1.3.2.2.3 - SGB II Leistg. | ALG II ab 2018</v>
          </cell>
        </row>
        <row r="15">
          <cell r="B15" t="str">
            <v>B1.3.2.3 - SGB II Leistg. | Leistungen SGB II f. nicht sv-pflichtige Beschäftigung</v>
          </cell>
        </row>
        <row r="16">
          <cell r="B16" t="str">
            <v>B1.3.2.4 - SGB II Leistg. | sonstige Leistungen SGB II</v>
          </cell>
        </row>
        <row r="17">
          <cell r="B17" t="str">
            <v>B1.3.3.1 - SGB III Leistg. | Leistungen SGB III f. svpflichtige Beschäftigung</v>
          </cell>
        </row>
        <row r="18">
          <cell r="B18" t="str">
            <v>B1.3.3.2 - SGB III Leistg. | ALG I</v>
          </cell>
        </row>
        <row r="19">
          <cell r="B19" t="str">
            <v>B1.3.3.3 - SGB III Leistg. | sonstige Leistungen SGB III</v>
          </cell>
        </row>
        <row r="20">
          <cell r="B20" t="str">
            <v>B1.3.4 - sonst. TN-bez. Leistg. außer SGB II | III</v>
          </cell>
        </row>
        <row r="21">
          <cell r="B21" t="str">
            <v xml:space="preserve">B1.4.1.1 - Materialausgaben | Verbrauchs- | Arbeitsmaterial </v>
          </cell>
        </row>
        <row r="22">
          <cell r="B22" t="str">
            <v>B1.4.1.2 - Materialausgaben | Lehrmaterial des Personals</v>
          </cell>
        </row>
        <row r="23">
          <cell r="B23" t="str">
            <v>B1.4.1.3 - Materialausgaben | Lernmaterial der Teilnehmer | innen</v>
          </cell>
        </row>
        <row r="24">
          <cell r="B24" t="str">
            <v>B1.4.2.1 - TN-bezogene Ausgaben | Arbeitskleidung und Arbeitsantrittskosten</v>
          </cell>
        </row>
        <row r="25">
          <cell r="B25" t="str">
            <v>B1.4.2.2 - TN-bezogene Ausgaben | Prüfungsgebühren</v>
          </cell>
        </row>
        <row r="26">
          <cell r="B26" t="str">
            <v>B1.4.3.1 - Projektbezogene Ausgaben | Ausgaben für Raummiete</v>
          </cell>
        </row>
        <row r="27">
          <cell r="B27" t="str">
            <v>B1.4.3.2 - Projektbezogene Ausgaben | Ausgaben für Energie</v>
          </cell>
        </row>
        <row r="28">
          <cell r="B28" t="str">
            <v>B1.4.3.3 - Projektbezogene Ausgaben | Instandhaltungsausgaben</v>
          </cell>
        </row>
        <row r="29">
          <cell r="B29" t="str">
            <v>B1.4.3.4 - Projektbezogene Ausgaben | Wartungsausgaben</v>
          </cell>
        </row>
        <row r="30">
          <cell r="B30" t="str">
            <v>B1.4.3.5 - Projektbezogene Ausgaben | Leasing bzw. Miete für mobile Gegenstände |  Geräte</v>
          </cell>
        </row>
        <row r="31">
          <cell r="B31" t="str">
            <v>B1.4.3.6 - Projektbezogene Ausgaben | GWG</v>
          </cell>
        </row>
        <row r="32">
          <cell r="B32" t="str">
            <v>B1.4.3.7 - Projektbezogene Ausgaben | AfA</v>
          </cell>
        </row>
        <row r="33">
          <cell r="B33" t="str">
            <v>B1.4.3.8 - Projektbezogene Ausgaben | Fahrt- und Reisekosten des Personals</v>
          </cell>
        </row>
        <row r="34">
          <cell r="B34" t="str">
            <v>B1.4.3.9 - Projektbezogene Ausgaben | projektbezogene Öffentlichkeitsarbeit</v>
          </cell>
        </row>
        <row r="35">
          <cell r="B35" t="str">
            <v>B1.4.4 - sonstige projektbezogene Ausgaben</v>
          </cell>
        </row>
        <row r="36">
          <cell r="B36" t="str">
            <v>B1.4.5 - Fortbildung für Projektpersonal</v>
          </cell>
        </row>
        <row r="37">
          <cell r="B37" t="str">
            <v>B1.4.6 - administrative Kosten</v>
          </cell>
        </row>
        <row r="38">
          <cell r="B38" t="str">
            <v>B1.4.7 - externe Lehrgänge</v>
          </cell>
        </row>
        <row r="39">
          <cell r="B39" t="str">
            <v>B1.4.8.1 - Restkostenpauschale</v>
          </cell>
        </row>
        <row r="40">
          <cell r="B40" t="str">
            <v>B1.4.8.2 - Restkostenpauschale zusätzlich ( x%)</v>
          </cell>
        </row>
        <row r="41">
          <cell r="B41" t="str">
            <v>B1.4.8.3 - SEK</v>
          </cell>
        </row>
        <row r="42">
          <cell r="B42" t="str">
            <v>B1.4.8.4 - Pauschalbetrag (lump sums)</v>
          </cell>
        </row>
        <row r="43">
          <cell r="B43" t="str">
            <v>B1.4.9.0 - direkte Leistungen für TN |  AG Brutto</v>
          </cell>
        </row>
        <row r="44">
          <cell r="B44" t="str">
            <v>B1.4.9.1 - direkte Leistungen für TN (Realkosten)</v>
          </cell>
        </row>
        <row r="45">
          <cell r="B45" t="str">
            <v>B1.4.9.2 - direkte Leistungen für TN | Arbeitn.-Brutto bei pausch. AG-Anteilen (Azubi)</v>
          </cell>
        </row>
        <row r="46">
          <cell r="B46" t="str">
            <v>B1.4.9.3 - direkte Leistungen für TN | pauschalierte Beiträge zur SV (Azubi)</v>
          </cell>
        </row>
        <row r="47">
          <cell r="B47" t="str">
            <v>B1.4.9.4 - direkte Leistungen für TN | Arbeitn.-Brutto bei pauschalierten AG-Anteilen</v>
          </cell>
        </row>
        <row r="48">
          <cell r="B48" t="str">
            <v>B1.4.9.5 - direkte Leistungen für TN  | pauschalierte Beiträge zur SV u. BG</v>
          </cell>
        </row>
        <row r="49">
          <cell r="B49" t="str">
            <v>B1.4.9.6 - direkte Leistungen für TN  | pauschalierte Beiträge zur bAV</v>
          </cell>
        </row>
        <row r="50">
          <cell r="B50" t="str">
            <v>B1.5.1 - Baumaßnahmen</v>
          </cell>
        </row>
        <row r="51">
          <cell r="B51" t="str">
            <v>B1.5.2 - sonstige Beschaffungen</v>
          </cell>
        </row>
        <row r="52">
          <cell r="B52" t="str">
            <v>C1.1.1.2 - BM_JC Bremen | JC Bremerhaven (SGB II)</v>
          </cell>
        </row>
        <row r="53">
          <cell r="B53" t="str">
            <v>C1.1.1.3 - BM_sonstige Bundesmittel</v>
          </cell>
        </row>
        <row r="54">
          <cell r="B54" t="str">
            <v>C1.1.2.1 - Landesmittel Bremen</v>
          </cell>
        </row>
        <row r="55">
          <cell r="B55" t="str">
            <v>C1.1.2.2.2 - kommunale Mittel des Magistrates und AfSD</v>
          </cell>
        </row>
        <row r="56">
          <cell r="B56" t="str">
            <v>C1.1.3 - EU Kofinanzierung (Bund oder andere Fonds)</v>
          </cell>
        </row>
        <row r="57">
          <cell r="B57" t="str">
            <v>C1.1.4.1 - Eigenmittel Zuwendungsempf.</v>
          </cell>
        </row>
        <row r="58">
          <cell r="B58" t="str">
            <v>C1.1.4.2 - Einnahmen TN-Gebühren</v>
          </cell>
        </row>
        <row r="59">
          <cell r="B59" t="str">
            <v>C1.1.4.4 - Eigenmittel | sonstige private Mittel</v>
          </cell>
        </row>
        <row r="60">
          <cell r="B60" t="str">
            <v>C1.1.5 - Einnahmen</v>
          </cell>
        </row>
        <row r="61">
          <cell r="B61" t="str">
            <v>C1.2.1.2 - Jobcenter</v>
          </cell>
        </row>
        <row r="62">
          <cell r="B62" t="str">
            <v>C1.2.1.3 - sonstige Bundesmittel</v>
          </cell>
        </row>
        <row r="63">
          <cell r="B63" t="str">
            <v>C1.2.2.1 - Landesmittel Bremens (Refi B1.3)</v>
          </cell>
        </row>
        <row r="64">
          <cell r="B64" t="str">
            <v>C1.2.3.1 - Kommunale Mittel (Refi B1.3)</v>
          </cell>
        </row>
        <row r="65">
          <cell r="B65" t="str">
            <v>C1.2.4.1 - private Mittel (Refi B1.3)</v>
          </cell>
        </row>
      </sheetData>
      <sheetData sheetId="7"/>
      <sheetData sheetId="8"/>
      <sheetData sheetId="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2">
    <tabColor theme="4" tint="0.79998168889431442"/>
    <pageSetUpPr fitToPage="1"/>
  </sheetPr>
  <dimension ref="A1:WVJ92"/>
  <sheetViews>
    <sheetView showGridLines="0" tabSelected="1" zoomScaleNormal="100" workbookViewId="0">
      <selection activeCell="C9" sqref="C9:F9"/>
    </sheetView>
  </sheetViews>
  <sheetFormatPr baseColWidth="10" defaultColWidth="0" defaultRowHeight="13.2" zeroHeight="1" x14ac:dyDescent="0.25"/>
  <cols>
    <col min="1" max="1" width="33.109375" style="31" customWidth="1"/>
    <col min="2" max="2" width="4" style="31" customWidth="1"/>
    <col min="3" max="3" width="12.33203125" style="31" customWidth="1"/>
    <col min="4" max="8" width="11.44140625" style="31" customWidth="1"/>
    <col min="9" max="9" width="4.44140625" style="31" customWidth="1"/>
    <col min="10" max="256" width="11.44140625" style="31" hidden="1"/>
    <col min="257" max="257" width="11.5546875" style="31" hidden="1"/>
    <col min="258" max="258" width="17.109375" style="31" hidden="1"/>
    <col min="259" max="512" width="11.44140625" style="31" hidden="1"/>
    <col min="513" max="513" width="11.5546875" style="31" hidden="1"/>
    <col min="514" max="514" width="17.109375" style="31" hidden="1"/>
    <col min="515" max="768" width="11.44140625" style="31" hidden="1"/>
    <col min="769" max="769" width="11.5546875" style="31" hidden="1"/>
    <col min="770" max="770" width="17.109375" style="31" hidden="1"/>
    <col min="771" max="1024" width="11.44140625" style="31" hidden="1"/>
    <col min="1025" max="1025" width="11.5546875" style="31" hidden="1"/>
    <col min="1026" max="1026" width="17.109375" style="31" hidden="1"/>
    <col min="1027" max="1280" width="11.44140625" style="31" hidden="1"/>
    <col min="1281" max="1281" width="11.5546875" style="31" hidden="1"/>
    <col min="1282" max="1282" width="17.109375" style="31" hidden="1"/>
    <col min="1283" max="1536" width="11.44140625" style="31" hidden="1"/>
    <col min="1537" max="1537" width="11.5546875" style="31" hidden="1"/>
    <col min="1538" max="1538" width="17.109375" style="31" hidden="1"/>
    <col min="1539" max="1792" width="11.44140625" style="31" hidden="1"/>
    <col min="1793" max="1793" width="11.5546875" style="31" hidden="1"/>
    <col min="1794" max="1794" width="17.109375" style="31" hidden="1"/>
    <col min="1795" max="2048" width="11.44140625" style="31" hidden="1"/>
    <col min="2049" max="2049" width="11.5546875" style="31" hidden="1"/>
    <col min="2050" max="2050" width="17.109375" style="31" hidden="1"/>
    <col min="2051" max="2304" width="11.44140625" style="31" hidden="1"/>
    <col min="2305" max="2305" width="11.5546875" style="31" hidden="1"/>
    <col min="2306" max="2306" width="17.109375" style="31" hidden="1"/>
    <col min="2307" max="2560" width="11.44140625" style="31" hidden="1"/>
    <col min="2561" max="2561" width="11.5546875" style="31" hidden="1"/>
    <col min="2562" max="2562" width="17.109375" style="31" hidden="1"/>
    <col min="2563" max="2816" width="11.44140625" style="31" hidden="1"/>
    <col min="2817" max="2817" width="11.5546875" style="31" hidden="1"/>
    <col min="2818" max="2818" width="17.109375" style="31" hidden="1"/>
    <col min="2819" max="3072" width="11.44140625" style="31" hidden="1"/>
    <col min="3073" max="3073" width="11.5546875" style="31" hidden="1"/>
    <col min="3074" max="3074" width="17.109375" style="31" hidden="1"/>
    <col min="3075" max="3328" width="11.44140625" style="31" hidden="1"/>
    <col min="3329" max="3329" width="11.5546875" style="31" hidden="1"/>
    <col min="3330" max="3330" width="17.109375" style="31" hidden="1"/>
    <col min="3331" max="3584" width="11.44140625" style="31" hidden="1"/>
    <col min="3585" max="3585" width="11.5546875" style="31" hidden="1"/>
    <col min="3586" max="3586" width="17.109375" style="31" hidden="1"/>
    <col min="3587" max="3840" width="11.44140625" style="31" hidden="1"/>
    <col min="3841" max="3841" width="11.5546875" style="31" hidden="1"/>
    <col min="3842" max="3842" width="17.109375" style="31" hidden="1"/>
    <col min="3843" max="4096" width="11.44140625" style="31" hidden="1"/>
    <col min="4097" max="4097" width="11.5546875" style="31" hidden="1"/>
    <col min="4098" max="4098" width="17.109375" style="31" hidden="1"/>
    <col min="4099" max="4352" width="11.44140625" style="31" hidden="1"/>
    <col min="4353" max="4353" width="11.5546875" style="31" hidden="1"/>
    <col min="4354" max="4354" width="17.109375" style="31" hidden="1"/>
    <col min="4355" max="4608" width="11.44140625" style="31" hidden="1"/>
    <col min="4609" max="4609" width="11.5546875" style="31" hidden="1"/>
    <col min="4610" max="4610" width="17.109375" style="31" hidden="1"/>
    <col min="4611" max="4864" width="11.44140625" style="31" hidden="1"/>
    <col min="4865" max="4865" width="11.5546875" style="31" hidden="1"/>
    <col min="4866" max="4866" width="17.109375" style="31" hidden="1"/>
    <col min="4867" max="5120" width="11.44140625" style="31" hidden="1"/>
    <col min="5121" max="5121" width="11.5546875" style="31" hidden="1"/>
    <col min="5122" max="5122" width="17.109375" style="31" hidden="1"/>
    <col min="5123" max="5376" width="11.44140625" style="31" hidden="1"/>
    <col min="5377" max="5377" width="11.5546875" style="31" hidden="1"/>
    <col min="5378" max="5378" width="17.109375" style="31" hidden="1"/>
    <col min="5379" max="5632" width="11.44140625" style="31" hidden="1"/>
    <col min="5633" max="5633" width="11.5546875" style="31" hidden="1"/>
    <col min="5634" max="5634" width="17.109375" style="31" hidden="1"/>
    <col min="5635" max="5888" width="11.44140625" style="31" hidden="1"/>
    <col min="5889" max="5889" width="11.5546875" style="31" hidden="1"/>
    <col min="5890" max="5890" width="17.109375" style="31" hidden="1"/>
    <col min="5891" max="6144" width="11.44140625" style="31" hidden="1"/>
    <col min="6145" max="6145" width="11.5546875" style="31" hidden="1"/>
    <col min="6146" max="6146" width="17.109375" style="31" hidden="1"/>
    <col min="6147" max="6400" width="11.44140625" style="31" hidden="1"/>
    <col min="6401" max="6401" width="11.5546875" style="31" hidden="1"/>
    <col min="6402" max="6402" width="17.109375" style="31" hidden="1"/>
    <col min="6403" max="6656" width="11.44140625" style="31" hidden="1"/>
    <col min="6657" max="6657" width="11.5546875" style="31" hidden="1"/>
    <col min="6658" max="6658" width="17.109375" style="31" hidden="1"/>
    <col min="6659" max="6912" width="11.44140625" style="31" hidden="1"/>
    <col min="6913" max="6913" width="11.5546875" style="31" hidden="1"/>
    <col min="6914" max="6914" width="17.109375" style="31" hidden="1"/>
    <col min="6915" max="7168" width="11.44140625" style="31" hidden="1"/>
    <col min="7169" max="7169" width="11.5546875" style="31" hidden="1"/>
    <col min="7170" max="7170" width="17.109375" style="31" hidden="1"/>
    <col min="7171" max="7424" width="11.44140625" style="31" hidden="1"/>
    <col min="7425" max="7425" width="11.5546875" style="31" hidden="1"/>
    <col min="7426" max="7426" width="17.109375" style="31" hidden="1"/>
    <col min="7427" max="7680" width="11.44140625" style="31" hidden="1"/>
    <col min="7681" max="7681" width="11.5546875" style="31" hidden="1"/>
    <col min="7682" max="7682" width="17.109375" style="31" hidden="1"/>
    <col min="7683" max="7936" width="11.44140625" style="31" hidden="1"/>
    <col min="7937" max="7937" width="11.5546875" style="31" hidden="1"/>
    <col min="7938" max="7938" width="17.109375" style="31" hidden="1"/>
    <col min="7939" max="8192" width="11.44140625" style="31" hidden="1"/>
    <col min="8193" max="8193" width="11.5546875" style="31" hidden="1"/>
    <col min="8194" max="8194" width="17.109375" style="31" hidden="1"/>
    <col min="8195" max="8448" width="11.44140625" style="31" hidden="1"/>
    <col min="8449" max="8449" width="11.5546875" style="31" hidden="1"/>
    <col min="8450" max="8450" width="17.109375" style="31" hidden="1"/>
    <col min="8451" max="8704" width="11.44140625" style="31" hidden="1"/>
    <col min="8705" max="8705" width="11.5546875" style="31" hidden="1"/>
    <col min="8706" max="8706" width="17.109375" style="31" hidden="1"/>
    <col min="8707" max="8960" width="11.44140625" style="31" hidden="1"/>
    <col min="8961" max="8961" width="11.5546875" style="31" hidden="1"/>
    <col min="8962" max="8962" width="17.109375" style="31" hidden="1"/>
    <col min="8963" max="9216" width="11.44140625" style="31" hidden="1"/>
    <col min="9217" max="9217" width="11.5546875" style="31" hidden="1"/>
    <col min="9218" max="9218" width="17.109375" style="31" hidden="1"/>
    <col min="9219" max="9472" width="11.44140625" style="31" hidden="1"/>
    <col min="9473" max="9473" width="11.5546875" style="31" hidden="1"/>
    <col min="9474" max="9474" width="17.109375" style="31" hidden="1"/>
    <col min="9475" max="9728" width="11.44140625" style="31" hidden="1"/>
    <col min="9729" max="9729" width="11.5546875" style="31" hidden="1"/>
    <col min="9730" max="9730" width="17.109375" style="31" hidden="1"/>
    <col min="9731" max="9984" width="11.44140625" style="31" hidden="1"/>
    <col min="9985" max="9985" width="11.5546875" style="31" hidden="1"/>
    <col min="9986" max="9986" width="17.109375" style="31" hidden="1"/>
    <col min="9987" max="10240" width="11.44140625" style="31" hidden="1"/>
    <col min="10241" max="10241" width="11.5546875" style="31" hidden="1"/>
    <col min="10242" max="10242" width="17.109375" style="31" hidden="1"/>
    <col min="10243" max="10496" width="11.44140625" style="31" hidden="1"/>
    <col min="10497" max="10497" width="11.5546875" style="31" hidden="1"/>
    <col min="10498" max="10498" width="17.109375" style="31" hidden="1"/>
    <col min="10499" max="10752" width="11.44140625" style="31" hidden="1"/>
    <col min="10753" max="10753" width="11.5546875" style="31" hidden="1"/>
    <col min="10754" max="10754" width="17.109375" style="31" hidden="1"/>
    <col min="10755" max="11008" width="11.44140625" style="31" hidden="1"/>
    <col min="11009" max="11009" width="11.5546875" style="31" hidden="1"/>
    <col min="11010" max="11010" width="17.109375" style="31" hidden="1"/>
    <col min="11011" max="11264" width="11.44140625" style="31" hidden="1"/>
    <col min="11265" max="11265" width="11.5546875" style="31" hidden="1"/>
    <col min="11266" max="11266" width="17.109375" style="31" hidden="1"/>
    <col min="11267" max="11520" width="11.44140625" style="31" hidden="1"/>
    <col min="11521" max="11521" width="11.5546875" style="31" hidden="1"/>
    <col min="11522" max="11522" width="17.109375" style="31" hidden="1"/>
    <col min="11523" max="11776" width="11.44140625" style="31" hidden="1"/>
    <col min="11777" max="11777" width="11.5546875" style="31" hidden="1"/>
    <col min="11778" max="11778" width="17.109375" style="31" hidden="1"/>
    <col min="11779" max="12032" width="11.44140625" style="31" hidden="1"/>
    <col min="12033" max="12033" width="11.5546875" style="31" hidden="1"/>
    <col min="12034" max="12034" width="17.109375" style="31" hidden="1"/>
    <col min="12035" max="12288" width="11.44140625" style="31" hidden="1"/>
    <col min="12289" max="12289" width="11.5546875" style="31" hidden="1"/>
    <col min="12290" max="12290" width="17.109375" style="31" hidden="1"/>
    <col min="12291" max="12544" width="11.44140625" style="31" hidden="1"/>
    <col min="12545" max="12545" width="11.5546875" style="31" hidden="1"/>
    <col min="12546" max="12546" width="17.109375" style="31" hidden="1"/>
    <col min="12547" max="12800" width="11.44140625" style="31" hidden="1"/>
    <col min="12801" max="12801" width="11.5546875" style="31" hidden="1"/>
    <col min="12802" max="12802" width="17.109375" style="31" hidden="1"/>
    <col min="12803" max="13056" width="11.44140625" style="31" hidden="1"/>
    <col min="13057" max="13057" width="11.5546875" style="31" hidden="1"/>
    <col min="13058" max="13058" width="17.109375" style="31" hidden="1"/>
    <col min="13059" max="13312" width="11.44140625" style="31" hidden="1"/>
    <col min="13313" max="13313" width="11.5546875" style="31" hidden="1"/>
    <col min="13314" max="13314" width="17.109375" style="31" hidden="1"/>
    <col min="13315" max="13568" width="11.44140625" style="31" hidden="1"/>
    <col min="13569" max="13569" width="11.5546875" style="31" hidden="1"/>
    <col min="13570" max="13570" width="17.109375" style="31" hidden="1"/>
    <col min="13571" max="13824" width="11.44140625" style="31" hidden="1"/>
    <col min="13825" max="13825" width="11.5546875" style="31" hidden="1"/>
    <col min="13826" max="13826" width="17.109375" style="31" hidden="1"/>
    <col min="13827" max="14080" width="11.44140625" style="31" hidden="1"/>
    <col min="14081" max="14081" width="11.5546875" style="31" hidden="1"/>
    <col min="14082" max="14082" width="17.109375" style="31" hidden="1"/>
    <col min="14083" max="14336" width="11.44140625" style="31" hidden="1"/>
    <col min="14337" max="14337" width="11.5546875" style="31" hidden="1"/>
    <col min="14338" max="14338" width="17.109375" style="31" hidden="1"/>
    <col min="14339" max="14592" width="11.44140625" style="31" hidden="1"/>
    <col min="14593" max="14593" width="11.5546875" style="31" hidden="1"/>
    <col min="14594" max="14594" width="17.109375" style="31" hidden="1"/>
    <col min="14595" max="14848" width="11.44140625" style="31" hidden="1"/>
    <col min="14849" max="14849" width="11.5546875" style="31" hidden="1"/>
    <col min="14850" max="14850" width="17.109375" style="31" hidden="1"/>
    <col min="14851" max="15104" width="11.44140625" style="31" hidden="1"/>
    <col min="15105" max="15105" width="11.5546875" style="31" hidden="1"/>
    <col min="15106" max="15106" width="17.109375" style="31" hidden="1"/>
    <col min="15107" max="15360" width="11.44140625" style="31" hidden="1"/>
    <col min="15361" max="15361" width="11.5546875" style="31" hidden="1"/>
    <col min="15362" max="15362" width="17.109375" style="31" hidden="1"/>
    <col min="15363" max="15616" width="11.44140625" style="31" hidden="1"/>
    <col min="15617" max="15617" width="11.5546875" style="31" hidden="1"/>
    <col min="15618" max="15618" width="17.109375" style="31" hidden="1"/>
    <col min="15619" max="15872" width="11.44140625" style="31" hidden="1"/>
    <col min="15873" max="15873" width="11.5546875" style="31" hidden="1"/>
    <col min="15874" max="15874" width="17.109375" style="31" hidden="1"/>
    <col min="15875" max="16128" width="11.44140625" style="31" hidden="1"/>
    <col min="16129" max="16129" width="11.5546875" style="31" hidden="1"/>
    <col min="16130" max="16130" width="17.109375" style="31" hidden="1"/>
    <col min="16131" max="16384" width="11.44140625" style="31" hidden="1"/>
  </cols>
  <sheetData>
    <row r="1" spans="1:10" ht="17.399999999999999" x14ac:dyDescent="0.3">
      <c r="A1" s="30" t="s">
        <v>213</v>
      </c>
      <c r="B1" s="30"/>
      <c r="C1" s="29"/>
      <c r="D1" s="30"/>
      <c r="E1" s="30"/>
      <c r="F1" s="29"/>
      <c r="G1" s="29"/>
      <c r="H1" s="29"/>
    </row>
    <row r="2" spans="1:10" ht="17.399999999999999" customHeight="1" x14ac:dyDescent="0.3">
      <c r="A2" s="252" t="s">
        <v>318</v>
      </c>
      <c r="B2" s="252"/>
      <c r="C2" s="252"/>
      <c r="D2" s="252"/>
      <c r="E2" s="252"/>
      <c r="F2" s="380" t="s">
        <v>23</v>
      </c>
      <c r="G2" s="380"/>
      <c r="H2" s="380"/>
    </row>
    <row r="3" spans="1:10" ht="17.399999999999999" x14ac:dyDescent="0.3">
      <c r="A3" s="252" t="s">
        <v>315</v>
      </c>
      <c r="B3" s="252"/>
      <c r="C3" s="252"/>
      <c r="D3" s="29"/>
      <c r="E3" s="29"/>
      <c r="F3" s="380" t="s">
        <v>24</v>
      </c>
      <c r="G3" s="380"/>
      <c r="H3" s="380"/>
    </row>
    <row r="4" spans="1:10" ht="17.399999999999999" x14ac:dyDescent="0.3">
      <c r="A4" s="30" t="s">
        <v>38</v>
      </c>
      <c r="B4" s="30"/>
      <c r="C4" s="29"/>
      <c r="D4" s="29"/>
      <c r="E4" s="29"/>
      <c r="F4" s="380" t="s">
        <v>249</v>
      </c>
      <c r="G4" s="380"/>
      <c r="H4" s="380"/>
    </row>
    <row r="5" spans="1:10" ht="17.399999999999999" x14ac:dyDescent="0.3">
      <c r="A5" s="30" t="s">
        <v>25</v>
      </c>
      <c r="B5" s="250"/>
      <c r="C5" s="29"/>
      <c r="D5" s="29"/>
      <c r="E5" s="29"/>
      <c r="F5" s="251"/>
      <c r="G5" s="251"/>
      <c r="H5" s="251"/>
    </row>
    <row r="6" spans="1:10" x14ac:dyDescent="0.25">
      <c r="A6" s="29"/>
      <c r="B6" s="29"/>
      <c r="C6" s="29"/>
      <c r="D6" s="29"/>
      <c r="E6" s="29"/>
      <c r="F6" s="29"/>
      <c r="G6" s="29"/>
      <c r="H6" s="29"/>
    </row>
    <row r="7" spans="1:10" s="52" customFormat="1" ht="19.95" customHeight="1" x14ac:dyDescent="0.3">
      <c r="A7" s="383" t="s">
        <v>27</v>
      </c>
      <c r="B7" s="384"/>
      <c r="C7" s="381" t="s">
        <v>250</v>
      </c>
      <c r="D7" s="382"/>
    </row>
    <row r="8" spans="1:10" s="52" customFormat="1" ht="19.95" customHeight="1" x14ac:dyDescent="0.3">
      <c r="A8" s="65" t="s">
        <v>28</v>
      </c>
      <c r="B8" s="356"/>
      <c r="C8" s="406" t="s">
        <v>459</v>
      </c>
      <c r="D8" s="407"/>
      <c r="E8" s="249"/>
      <c r="F8" s="239"/>
    </row>
    <row r="9" spans="1:10" s="242" customFormat="1" ht="19.95" customHeight="1" x14ac:dyDescent="0.3">
      <c r="A9" s="402" t="s">
        <v>12</v>
      </c>
      <c r="B9" s="403"/>
      <c r="C9" s="404" t="s">
        <v>459</v>
      </c>
      <c r="D9" s="404"/>
      <c r="E9" s="404"/>
      <c r="F9" s="404"/>
      <c r="G9" s="372"/>
      <c r="H9" s="240"/>
    </row>
    <row r="10" spans="1:10" s="52" customFormat="1" ht="19.95" customHeight="1" x14ac:dyDescent="0.3">
      <c r="A10" s="65" t="s">
        <v>450</v>
      </c>
      <c r="B10" s="356"/>
      <c r="C10" s="373"/>
      <c r="D10" s="374" t="s">
        <v>438</v>
      </c>
      <c r="E10" s="402"/>
      <c r="F10" s="402"/>
      <c r="G10" s="402"/>
      <c r="H10" s="402"/>
    </row>
    <row r="11" spans="1:10" ht="15.6" x14ac:dyDescent="0.3">
      <c r="A11" s="405"/>
      <c r="B11" s="405"/>
      <c r="C11" s="405"/>
      <c r="D11" s="29"/>
      <c r="E11" s="29"/>
      <c r="F11" s="29"/>
      <c r="G11" s="29"/>
      <c r="H11" s="29"/>
    </row>
    <row r="12" spans="1:10" s="33" customFormat="1" ht="15.6" x14ac:dyDescent="0.3">
      <c r="A12" s="405" t="s">
        <v>35</v>
      </c>
      <c r="B12" s="405"/>
      <c r="C12" s="405"/>
      <c r="D12" s="32"/>
      <c r="E12" s="32"/>
      <c r="F12" s="32"/>
      <c r="G12" s="32"/>
      <c r="H12" s="32"/>
    </row>
    <row r="13" spans="1:10" x14ac:dyDescent="0.25">
      <c r="A13" s="398" t="s">
        <v>251</v>
      </c>
      <c r="B13" s="398"/>
      <c r="C13" s="398"/>
      <c r="D13" s="29"/>
      <c r="E13" s="29"/>
      <c r="F13" s="29"/>
      <c r="G13" s="29"/>
      <c r="H13" s="29"/>
    </row>
    <row r="14" spans="1:10" x14ac:dyDescent="0.25">
      <c r="A14" s="29"/>
      <c r="B14" s="29"/>
      <c r="C14" s="29"/>
      <c r="D14" s="29"/>
      <c r="E14" s="29"/>
      <c r="F14" s="29"/>
      <c r="G14" s="29"/>
      <c r="H14" s="29"/>
      <c r="J14" s="44"/>
    </row>
    <row r="15" spans="1:10" s="52" customFormat="1" ht="20.100000000000001" customHeight="1" x14ac:dyDescent="0.3">
      <c r="A15" s="51" t="s">
        <v>26</v>
      </c>
      <c r="B15" s="51"/>
      <c r="C15" s="399"/>
      <c r="D15" s="392"/>
      <c r="E15" s="400" t="s">
        <v>7</v>
      </c>
      <c r="F15" s="401"/>
      <c r="G15" s="393"/>
      <c r="H15" s="394"/>
    </row>
    <row r="16" spans="1:10" s="46" customFormat="1" ht="20.100000000000001" customHeight="1" x14ac:dyDescent="0.3">
      <c r="A16" s="45" t="s">
        <v>29</v>
      </c>
      <c r="B16" s="45"/>
      <c r="C16" s="390"/>
      <c r="D16" s="391"/>
      <c r="E16" s="391"/>
      <c r="F16" s="391"/>
      <c r="G16" s="391"/>
      <c r="H16" s="392"/>
    </row>
    <row r="17" spans="1:15" s="37" customFormat="1" ht="20.100000000000001" customHeight="1" x14ac:dyDescent="0.25">
      <c r="A17" s="385"/>
      <c r="B17" s="385"/>
      <c r="C17" s="385"/>
      <c r="D17" s="385"/>
      <c r="E17" s="385"/>
      <c r="F17" s="385"/>
      <c r="G17" s="385"/>
      <c r="H17" s="385"/>
      <c r="N17" s="54"/>
      <c r="O17" s="55"/>
    </row>
    <row r="18" spans="1:15" s="37" customFormat="1" ht="20.100000000000001" customHeight="1" x14ac:dyDescent="0.3">
      <c r="A18" s="386" t="s">
        <v>252</v>
      </c>
      <c r="B18" s="386"/>
      <c r="C18" s="385"/>
      <c r="D18" s="385"/>
      <c r="E18" s="385"/>
      <c r="F18" s="385"/>
      <c r="G18" s="385"/>
      <c r="H18" s="385"/>
    </row>
    <row r="19" spans="1:15" s="46" customFormat="1" ht="20.100000000000001" customHeight="1" x14ac:dyDescent="0.3">
      <c r="A19" s="49" t="s">
        <v>30</v>
      </c>
      <c r="B19" s="49"/>
      <c r="C19" s="395"/>
      <c r="D19" s="396"/>
      <c r="E19" s="396"/>
      <c r="F19" s="396"/>
      <c r="G19" s="396"/>
      <c r="H19" s="397"/>
      <c r="J19" s="105"/>
    </row>
    <row r="20" spans="1:15" s="46" customFormat="1" ht="20.100000000000001" customHeight="1" x14ac:dyDescent="0.3">
      <c r="A20" s="49" t="s">
        <v>253</v>
      </c>
      <c r="B20" s="49"/>
      <c r="C20" s="387"/>
      <c r="D20" s="388"/>
      <c r="E20" s="388"/>
      <c r="F20" s="388"/>
      <c r="G20" s="388"/>
      <c r="H20" s="389"/>
    </row>
    <row r="21" spans="1:15" s="46" customFormat="1" ht="20.100000000000001" customHeight="1" x14ac:dyDescent="0.3">
      <c r="A21" s="45" t="s">
        <v>254</v>
      </c>
      <c r="B21" s="45"/>
      <c r="C21" s="387"/>
      <c r="D21" s="388"/>
      <c r="E21" s="388"/>
      <c r="F21" s="388"/>
      <c r="G21" s="388"/>
      <c r="H21" s="389"/>
    </row>
    <row r="22" spans="1:15" s="46" customFormat="1" ht="20.100000000000001" customHeight="1" x14ac:dyDescent="0.3">
      <c r="A22" s="45" t="s">
        <v>255</v>
      </c>
      <c r="B22" s="45"/>
      <c r="C22" s="387"/>
      <c r="D22" s="388"/>
      <c r="E22" s="388"/>
      <c r="F22" s="388"/>
      <c r="G22" s="388"/>
      <c r="H22" s="389"/>
    </row>
    <row r="23" spans="1:15" s="46" customFormat="1" ht="20.100000000000001" customHeight="1" x14ac:dyDescent="0.3">
      <c r="A23" s="50" t="s">
        <v>256</v>
      </c>
      <c r="B23" s="50"/>
      <c r="C23" s="387"/>
      <c r="D23" s="388"/>
      <c r="E23" s="388"/>
      <c r="F23" s="388"/>
      <c r="G23" s="388"/>
      <c r="H23" s="389"/>
    </row>
    <row r="24" spans="1:15" s="37" customFormat="1" ht="20.100000000000001" customHeight="1" x14ac:dyDescent="0.25">
      <c r="A24" s="385"/>
      <c r="B24" s="385"/>
      <c r="C24" s="385"/>
      <c r="D24" s="385"/>
      <c r="E24" s="385"/>
      <c r="F24" s="385"/>
      <c r="G24" s="385"/>
      <c r="H24" s="385"/>
    </row>
    <row r="25" spans="1:15" s="37" customFormat="1" ht="20.100000000000001" customHeight="1" x14ac:dyDescent="0.3">
      <c r="A25" s="386" t="s">
        <v>36</v>
      </c>
      <c r="B25" s="386"/>
      <c r="C25" s="385"/>
      <c r="D25" s="385"/>
      <c r="E25" s="385"/>
      <c r="F25" s="385"/>
      <c r="G25" s="385"/>
      <c r="H25" s="385"/>
    </row>
    <row r="26" spans="1:15" s="37" customFormat="1" ht="10.5" customHeight="1" x14ac:dyDescent="0.25">
      <c r="B26" s="35"/>
      <c r="C26" s="68"/>
      <c r="D26" s="68"/>
      <c r="E26" s="68"/>
      <c r="F26" s="68"/>
      <c r="G26" s="68"/>
      <c r="H26" s="68"/>
    </row>
    <row r="27" spans="1:15" s="48" customFormat="1" ht="39" customHeight="1" x14ac:dyDescent="0.3">
      <c r="A27" s="45" t="s">
        <v>31</v>
      </c>
      <c r="B27" s="47"/>
      <c r="C27" s="387"/>
      <c r="D27" s="388"/>
      <c r="E27" s="388"/>
      <c r="F27" s="388"/>
      <c r="G27" s="388"/>
      <c r="H27" s="389"/>
    </row>
    <row r="28" spans="1:15" s="40" customFormat="1" ht="9" customHeight="1" x14ac:dyDescent="0.25">
      <c r="A28" s="69"/>
      <c r="B28" s="69"/>
      <c r="C28" s="69"/>
      <c r="D28" s="69"/>
      <c r="E28" s="69"/>
      <c r="F28" s="69"/>
      <c r="G28" s="69"/>
      <c r="H28" s="69"/>
    </row>
    <row r="29" spans="1:15" s="38" customFormat="1" ht="20.100000000000001" customHeight="1" x14ac:dyDescent="0.3">
      <c r="A29" s="386" t="s">
        <v>37</v>
      </c>
      <c r="B29" s="386"/>
      <c r="C29" s="386"/>
      <c r="D29" s="35"/>
      <c r="E29" s="35"/>
      <c r="F29" s="35"/>
      <c r="G29" s="35"/>
      <c r="H29" s="35"/>
    </row>
    <row r="30" spans="1:15" s="38" customFormat="1" ht="15.75" customHeight="1" x14ac:dyDescent="0.3">
      <c r="A30" s="39"/>
      <c r="B30" s="39"/>
      <c r="C30" s="413" t="s">
        <v>32</v>
      </c>
      <c r="D30" s="413"/>
      <c r="G30" s="413" t="s">
        <v>33</v>
      </c>
      <c r="H30" s="413"/>
    </row>
    <row r="31" spans="1:15" s="46" customFormat="1" ht="21" customHeight="1" x14ac:dyDescent="0.3">
      <c r="A31" s="53" t="s">
        <v>34</v>
      </c>
      <c r="B31" s="53"/>
      <c r="C31" s="410"/>
      <c r="D31" s="411"/>
      <c r="G31" s="410"/>
      <c r="H31" s="411"/>
    </row>
    <row r="32" spans="1:15" s="56" customFormat="1" ht="26.25" customHeight="1" x14ac:dyDescent="0.3">
      <c r="A32" s="53" t="s">
        <v>67</v>
      </c>
      <c r="B32" s="61"/>
      <c r="C32" s="104" t="str">
        <f>IF(von="","~",DATEDIF(von,bis+1,"m"))</f>
        <v>~</v>
      </c>
      <c r="D32" s="104" t="str">
        <f>IF(von="","~",bis-EDATE(von,LaufzeitMonate)+1)</f>
        <v>~</v>
      </c>
      <c r="E32" s="408" t="s">
        <v>66</v>
      </c>
      <c r="F32" s="409"/>
      <c r="G32" s="412" t="str">
        <f>IF(bis="","~",DATEDIF(von,bis+1,"d"))</f>
        <v>~</v>
      </c>
      <c r="H32" s="412"/>
    </row>
    <row r="33" spans="1:8" x14ac:dyDescent="0.25">
      <c r="A33" s="41"/>
      <c r="B33" s="29"/>
      <c r="C33" s="29"/>
      <c r="D33" s="29"/>
      <c r="E33" s="29"/>
      <c r="F33" s="29"/>
      <c r="G33" s="29"/>
      <c r="H33" s="29"/>
    </row>
    <row r="34" spans="1:8" hidden="1" x14ac:dyDescent="0.25">
      <c r="A34" s="34"/>
      <c r="B34" s="34"/>
      <c r="C34" s="34"/>
      <c r="D34" s="34"/>
      <c r="E34" s="34"/>
      <c r="F34" s="34"/>
      <c r="G34" s="34"/>
      <c r="H34" s="34"/>
    </row>
    <row r="35" spans="1:8" hidden="1" x14ac:dyDescent="0.25">
      <c r="A35" s="34"/>
      <c r="B35" s="34"/>
      <c r="C35" s="34"/>
      <c r="D35" s="34"/>
      <c r="E35" s="34"/>
      <c r="F35" s="34"/>
      <c r="G35" s="34"/>
      <c r="H35" s="34"/>
    </row>
    <row r="36" spans="1:8" hidden="1" x14ac:dyDescent="0.25">
      <c r="A36" s="34"/>
      <c r="B36" s="34"/>
      <c r="C36" s="34"/>
      <c r="D36" s="34"/>
      <c r="E36" s="34"/>
      <c r="F36" s="34"/>
      <c r="G36" s="34"/>
      <c r="H36" s="34"/>
    </row>
    <row r="37" spans="1:8" hidden="1" x14ac:dyDescent="0.25">
      <c r="A37" s="34"/>
      <c r="B37" s="34"/>
      <c r="C37" s="34"/>
      <c r="D37" s="34"/>
      <c r="E37" s="34"/>
      <c r="F37" s="34"/>
      <c r="G37" s="34"/>
      <c r="H37" s="34"/>
    </row>
    <row r="38" spans="1:8" hidden="1" x14ac:dyDescent="0.25">
      <c r="A38" s="34"/>
      <c r="B38" s="34"/>
      <c r="C38" s="34"/>
      <c r="D38" s="34"/>
      <c r="E38" s="34"/>
      <c r="F38" s="34"/>
      <c r="G38" s="34"/>
      <c r="H38" s="34"/>
    </row>
    <row r="39" spans="1:8" hidden="1" x14ac:dyDescent="0.25">
      <c r="A39" s="34"/>
      <c r="B39" s="34"/>
      <c r="C39" s="34"/>
      <c r="D39" s="34"/>
      <c r="E39" s="34"/>
      <c r="F39" s="34"/>
      <c r="G39" s="34"/>
      <c r="H39" s="34"/>
    </row>
    <row r="40" spans="1:8" hidden="1" x14ac:dyDescent="0.25">
      <c r="A40" s="34"/>
      <c r="B40" s="34"/>
      <c r="C40" s="34"/>
      <c r="D40" s="34"/>
      <c r="E40" s="34"/>
      <c r="F40" s="34"/>
      <c r="G40" s="34"/>
      <c r="H40" s="34"/>
    </row>
    <row r="41" spans="1:8" hidden="1" x14ac:dyDescent="0.25">
      <c r="A41" s="34"/>
      <c r="B41" s="34"/>
      <c r="C41" s="34"/>
      <c r="D41" s="34"/>
      <c r="E41" s="34"/>
      <c r="F41" s="34"/>
      <c r="G41" s="34"/>
      <c r="H41" s="34"/>
    </row>
    <row r="42" spans="1:8" hidden="1" x14ac:dyDescent="0.25">
      <c r="A42" s="34"/>
      <c r="B42" s="34"/>
      <c r="C42" s="34"/>
      <c r="D42" s="34"/>
      <c r="E42" s="34"/>
      <c r="F42" s="34"/>
      <c r="G42" s="34"/>
      <c r="H42" s="34"/>
    </row>
    <row r="43" spans="1:8" hidden="1" x14ac:dyDescent="0.25">
      <c r="A43" s="34"/>
      <c r="B43" s="34"/>
      <c r="C43" s="34"/>
      <c r="D43" s="34"/>
      <c r="E43" s="34"/>
      <c r="F43" s="34"/>
      <c r="G43" s="34"/>
      <c r="H43" s="34"/>
    </row>
    <row r="44" spans="1:8" hidden="1" x14ac:dyDescent="0.25">
      <c r="A44" s="34"/>
      <c r="B44" s="34"/>
      <c r="C44" s="34"/>
      <c r="D44" s="34"/>
      <c r="E44" s="34"/>
      <c r="F44" s="34"/>
      <c r="G44" s="34"/>
      <c r="H44" s="34"/>
    </row>
    <row r="45" spans="1:8" hidden="1" x14ac:dyDescent="0.25">
      <c r="A45" s="34"/>
      <c r="B45" s="34"/>
      <c r="C45" s="34"/>
      <c r="D45" s="34"/>
      <c r="E45" s="34"/>
      <c r="F45" s="34"/>
      <c r="G45" s="34"/>
      <c r="H45" s="34"/>
    </row>
    <row r="46" spans="1:8" hidden="1" x14ac:dyDescent="0.25">
      <c r="A46" s="34"/>
      <c r="B46" s="34"/>
      <c r="C46" s="34"/>
      <c r="D46" s="34"/>
      <c r="E46" s="34"/>
      <c r="F46" s="34"/>
      <c r="G46" s="34"/>
      <c r="H46" s="34"/>
    </row>
    <row r="47" spans="1:8" hidden="1" x14ac:dyDescent="0.25">
      <c r="A47" s="34"/>
      <c r="B47" s="34"/>
      <c r="C47" s="34"/>
      <c r="D47" s="34"/>
      <c r="E47" s="34"/>
      <c r="F47" s="34"/>
      <c r="G47" s="34"/>
      <c r="H47" s="34"/>
    </row>
    <row r="48" spans="1:8" hidden="1" x14ac:dyDescent="0.25">
      <c r="A48" s="34"/>
      <c r="B48" s="34"/>
      <c r="C48" s="34"/>
      <c r="D48" s="34"/>
      <c r="E48" s="34"/>
      <c r="F48" s="34"/>
      <c r="G48" s="34"/>
      <c r="H48" s="34"/>
    </row>
    <row r="49" spans="1:8" hidden="1" x14ac:dyDescent="0.25">
      <c r="A49" s="34"/>
      <c r="B49" s="34"/>
      <c r="C49" s="34"/>
      <c r="D49" s="34"/>
      <c r="E49" s="34"/>
      <c r="F49" s="34"/>
      <c r="G49" s="34"/>
      <c r="H49" s="34"/>
    </row>
    <row r="50" spans="1:8" hidden="1" x14ac:dyDescent="0.25">
      <c r="A50" s="34"/>
      <c r="B50" s="34"/>
      <c r="C50" s="34"/>
      <c r="D50" s="34"/>
      <c r="E50" s="34"/>
      <c r="F50" s="34"/>
      <c r="G50" s="34"/>
      <c r="H50" s="34"/>
    </row>
    <row r="51" spans="1:8" hidden="1" x14ac:dyDescent="0.25">
      <c r="A51" s="34"/>
      <c r="B51" s="34"/>
      <c r="C51" s="34"/>
      <c r="D51" s="34"/>
      <c r="E51" s="34"/>
      <c r="F51" s="34"/>
      <c r="G51" s="34"/>
      <c r="H51" s="34"/>
    </row>
    <row r="52" spans="1:8" hidden="1" x14ac:dyDescent="0.25">
      <c r="A52" s="34"/>
      <c r="B52" s="34"/>
      <c r="C52" s="34"/>
      <c r="D52" s="34"/>
      <c r="E52" s="34"/>
      <c r="F52" s="34"/>
      <c r="G52" s="34"/>
      <c r="H52" s="34"/>
    </row>
    <row r="53" spans="1:8" hidden="1" x14ac:dyDescent="0.25">
      <c r="A53" s="34"/>
      <c r="B53" s="34"/>
      <c r="C53" s="34"/>
      <c r="D53" s="34"/>
      <c r="E53" s="34"/>
      <c r="F53" s="34"/>
      <c r="G53" s="34"/>
      <c r="H53" s="34"/>
    </row>
    <row r="54" spans="1:8" hidden="1" x14ac:dyDescent="0.25">
      <c r="A54" s="34"/>
      <c r="B54" s="34"/>
      <c r="C54" s="34"/>
      <c r="D54" s="34"/>
      <c r="E54" s="34"/>
      <c r="F54" s="34"/>
      <c r="G54" s="34"/>
      <c r="H54" s="34"/>
    </row>
    <row r="55" spans="1:8" hidden="1" x14ac:dyDescent="0.25">
      <c r="A55" s="34"/>
      <c r="B55" s="34"/>
      <c r="C55" s="34"/>
      <c r="D55" s="34"/>
      <c r="E55" s="34"/>
      <c r="F55" s="34"/>
      <c r="G55" s="34"/>
      <c r="H55" s="34"/>
    </row>
    <row r="56" spans="1:8" hidden="1" x14ac:dyDescent="0.25">
      <c r="A56" s="34"/>
      <c r="B56" s="34"/>
      <c r="C56" s="34"/>
      <c r="D56" s="34"/>
      <c r="E56" s="34"/>
      <c r="F56" s="34"/>
      <c r="G56" s="34"/>
      <c r="H56" s="34"/>
    </row>
    <row r="57" spans="1:8" hidden="1" x14ac:dyDescent="0.25">
      <c r="A57" s="34"/>
      <c r="B57" s="34"/>
      <c r="C57" s="34"/>
      <c r="D57" s="34"/>
      <c r="E57" s="34"/>
      <c r="F57" s="34"/>
      <c r="G57" s="34"/>
      <c r="H57" s="34"/>
    </row>
    <row r="58" spans="1:8" hidden="1" x14ac:dyDescent="0.25">
      <c r="A58" s="34"/>
      <c r="B58" s="34"/>
      <c r="C58" s="34"/>
      <c r="D58" s="34"/>
      <c r="E58" s="34"/>
      <c r="F58" s="34"/>
      <c r="G58" s="34"/>
      <c r="H58" s="34"/>
    </row>
    <row r="59" spans="1:8" hidden="1" x14ac:dyDescent="0.25">
      <c r="A59" s="34"/>
      <c r="B59" s="34"/>
      <c r="C59" s="34"/>
      <c r="D59" s="34"/>
      <c r="E59" s="34"/>
      <c r="F59" s="34"/>
      <c r="G59" s="34"/>
      <c r="H59" s="34"/>
    </row>
    <row r="60" spans="1:8" hidden="1" x14ac:dyDescent="0.25">
      <c r="A60" s="34"/>
      <c r="B60" s="34"/>
      <c r="C60" s="34"/>
      <c r="D60" s="34"/>
      <c r="E60" s="34"/>
      <c r="F60" s="34"/>
      <c r="G60" s="34"/>
      <c r="H60" s="34"/>
    </row>
    <row r="61" spans="1:8" hidden="1" x14ac:dyDescent="0.25">
      <c r="A61" s="34"/>
      <c r="B61" s="34"/>
      <c r="C61" s="34"/>
      <c r="D61" s="34"/>
      <c r="E61" s="34"/>
      <c r="F61" s="34"/>
      <c r="G61" s="34"/>
      <c r="H61" s="34"/>
    </row>
    <row r="62" spans="1:8" hidden="1" x14ac:dyDescent="0.25">
      <c r="A62" s="34"/>
      <c r="B62" s="34"/>
      <c r="C62" s="34"/>
      <c r="D62" s="34"/>
      <c r="E62" s="34"/>
      <c r="F62" s="34"/>
      <c r="G62" s="34"/>
      <c r="H62" s="34"/>
    </row>
    <row r="63" spans="1:8" hidden="1" x14ac:dyDescent="0.25">
      <c r="A63" s="34"/>
      <c r="B63" s="34"/>
      <c r="C63" s="34"/>
      <c r="D63" s="34"/>
      <c r="E63" s="34"/>
      <c r="F63" s="34"/>
      <c r="G63" s="34"/>
      <c r="H63" s="34"/>
    </row>
    <row r="64" spans="1:8" hidden="1" x14ac:dyDescent="0.25">
      <c r="A64" s="34"/>
      <c r="B64" s="34"/>
      <c r="C64" s="34"/>
      <c r="D64" s="34"/>
      <c r="E64" s="34"/>
      <c r="F64" s="34"/>
      <c r="G64" s="34"/>
      <c r="H64" s="34"/>
    </row>
    <row r="65" spans="1:8" hidden="1" x14ac:dyDescent="0.25">
      <c r="A65" s="34"/>
      <c r="B65" s="34"/>
      <c r="C65" s="34"/>
      <c r="D65" s="34"/>
      <c r="E65" s="34"/>
      <c r="F65" s="34"/>
      <c r="G65" s="34"/>
      <c r="H65" s="34"/>
    </row>
    <row r="66" spans="1:8" hidden="1" x14ac:dyDescent="0.25">
      <c r="A66" s="34"/>
      <c r="B66" s="34"/>
      <c r="C66" s="34"/>
      <c r="D66" s="34"/>
      <c r="E66" s="34"/>
      <c r="F66" s="34"/>
      <c r="G66" s="34"/>
      <c r="H66" s="34"/>
    </row>
    <row r="67" spans="1:8" hidden="1" x14ac:dyDescent="0.25">
      <c r="A67" s="34"/>
      <c r="B67" s="34"/>
      <c r="C67" s="34"/>
      <c r="D67" s="34"/>
      <c r="E67" s="34"/>
      <c r="F67" s="34"/>
      <c r="G67" s="34"/>
      <c r="H67" s="34"/>
    </row>
    <row r="68" spans="1:8" hidden="1" x14ac:dyDescent="0.25">
      <c r="A68" s="34"/>
      <c r="B68" s="34"/>
      <c r="C68" s="34"/>
      <c r="D68" s="34"/>
      <c r="E68" s="34"/>
      <c r="F68" s="34"/>
      <c r="G68" s="34"/>
      <c r="H68" s="34"/>
    </row>
    <row r="69" spans="1:8" hidden="1" x14ac:dyDescent="0.25">
      <c r="A69" s="34"/>
      <c r="B69" s="34"/>
      <c r="C69" s="34"/>
      <c r="D69" s="34"/>
      <c r="E69" s="34"/>
      <c r="F69" s="34"/>
      <c r="G69" s="34"/>
      <c r="H69" s="34"/>
    </row>
    <row r="70" spans="1:8" hidden="1" x14ac:dyDescent="0.25">
      <c r="A70" s="34"/>
      <c r="B70" s="34"/>
      <c r="C70" s="34"/>
      <c r="D70" s="34"/>
      <c r="E70" s="34"/>
      <c r="F70" s="34"/>
      <c r="G70" s="34"/>
      <c r="H70" s="34"/>
    </row>
    <row r="71" spans="1:8" hidden="1" x14ac:dyDescent="0.25">
      <c r="A71" s="34"/>
      <c r="B71" s="34"/>
      <c r="C71" s="34"/>
      <c r="D71" s="34"/>
      <c r="E71" s="34"/>
      <c r="F71" s="34"/>
      <c r="G71" s="34"/>
      <c r="H71" s="34"/>
    </row>
    <row r="72" spans="1:8" hidden="1" x14ac:dyDescent="0.25">
      <c r="A72" s="34"/>
      <c r="B72" s="34"/>
      <c r="C72" s="34"/>
      <c r="D72" s="34"/>
      <c r="E72" s="34"/>
      <c r="F72" s="34"/>
      <c r="G72" s="34"/>
      <c r="H72" s="34"/>
    </row>
    <row r="73" spans="1:8" hidden="1" x14ac:dyDescent="0.25">
      <c r="A73" s="34"/>
      <c r="B73" s="34"/>
      <c r="C73" s="34"/>
      <c r="D73" s="34"/>
      <c r="E73" s="34"/>
      <c r="F73" s="34"/>
      <c r="G73" s="34"/>
      <c r="H73" s="34"/>
    </row>
    <row r="74" spans="1:8" hidden="1" x14ac:dyDescent="0.25">
      <c r="A74" s="34"/>
      <c r="B74" s="34"/>
      <c r="C74" s="34"/>
      <c r="D74" s="34"/>
      <c r="E74" s="34"/>
      <c r="F74" s="34"/>
      <c r="G74" s="34"/>
      <c r="H74" s="34"/>
    </row>
    <row r="75" spans="1:8" hidden="1" x14ac:dyDescent="0.25">
      <c r="A75" s="34"/>
      <c r="B75" s="34"/>
      <c r="C75" s="34"/>
      <c r="D75" s="34"/>
      <c r="E75" s="34"/>
      <c r="F75" s="34"/>
      <c r="G75" s="34"/>
      <c r="H75" s="34"/>
    </row>
    <row r="76" spans="1:8" hidden="1" x14ac:dyDescent="0.25">
      <c r="A76" s="36"/>
      <c r="B76" s="36"/>
      <c r="C76" s="36"/>
      <c r="D76" s="36"/>
      <c r="E76" s="36"/>
      <c r="F76" s="36"/>
      <c r="G76" s="36"/>
      <c r="H76" s="36"/>
    </row>
    <row r="77" spans="1:8" hidden="1" x14ac:dyDescent="0.25">
      <c r="A77" s="36"/>
      <c r="B77" s="36"/>
      <c r="C77" s="36"/>
      <c r="D77" s="36"/>
      <c r="E77" s="36"/>
      <c r="F77" s="36"/>
      <c r="G77" s="36"/>
      <c r="H77" s="36"/>
    </row>
    <row r="78" spans="1:8" hidden="1" x14ac:dyDescent="0.25">
      <c r="A78" s="36"/>
      <c r="B78" s="36"/>
      <c r="C78" s="36"/>
      <c r="D78" s="36"/>
      <c r="E78" s="36"/>
      <c r="F78" s="36"/>
      <c r="G78" s="36"/>
      <c r="H78" s="36"/>
    </row>
    <row r="79" spans="1:8" x14ac:dyDescent="0.25"/>
    <row r="80" spans="1:8" x14ac:dyDescent="0.25"/>
    <row r="88" x14ac:dyDescent="0.25"/>
    <row r="89" x14ac:dyDescent="0.25"/>
    <row r="90" x14ac:dyDescent="0.25"/>
    <row r="91" x14ac:dyDescent="0.25"/>
    <row r="92" x14ac:dyDescent="0.25"/>
  </sheetData>
  <sheetProtection algorithmName="SHA-512" hashValue="ie9KJI6eb3BfX9mppcrelFTG7Ghq1fyvIhYEtHZdp5n0ljZpLRMuX23VnUbUunBHJxHOK0inl9lx64JHRb0jIw==" saltValue="DYPX0c97nVCX0Xmh4SkHxQ==" spinCount="100000" sheet="1" selectLockedCells="1"/>
  <mergeCells count="33">
    <mergeCell ref="A24:H24"/>
    <mergeCell ref="A25:H25"/>
    <mergeCell ref="E32:F32"/>
    <mergeCell ref="C31:D31"/>
    <mergeCell ref="G31:H31"/>
    <mergeCell ref="G32:H32"/>
    <mergeCell ref="C30:D30"/>
    <mergeCell ref="G30:H30"/>
    <mergeCell ref="C27:H27"/>
    <mergeCell ref="A29:C29"/>
    <mergeCell ref="C8:D8"/>
    <mergeCell ref="E10:H10"/>
    <mergeCell ref="C21:H21"/>
    <mergeCell ref="C22:H22"/>
    <mergeCell ref="C23:H23"/>
    <mergeCell ref="A13:C13"/>
    <mergeCell ref="C15:D15"/>
    <mergeCell ref="E15:F15"/>
    <mergeCell ref="A9:B9"/>
    <mergeCell ref="C9:F9"/>
    <mergeCell ref="A11:C11"/>
    <mergeCell ref="A12:C12"/>
    <mergeCell ref="A17:H17"/>
    <mergeCell ref="A18:H18"/>
    <mergeCell ref="C20:H20"/>
    <mergeCell ref="C16:H16"/>
    <mergeCell ref="G15:H15"/>
    <mergeCell ref="C19:H19"/>
    <mergeCell ref="F2:H2"/>
    <mergeCell ref="F3:H3"/>
    <mergeCell ref="F4:H4"/>
    <mergeCell ref="C7:D7"/>
    <mergeCell ref="A7:B7"/>
  </mergeCells>
  <dataValidations count="4">
    <dataValidation type="list" allowBlank="1" showInputMessage="1" showErrorMessage="1" sqref="C8" xr:uid="{00000000-0002-0000-0000-000000000000}">
      <formula1>Antragsverfahren</formula1>
    </dataValidation>
    <dataValidation type="list" allowBlank="1" showInputMessage="1" showErrorMessage="1" sqref="C19:H19" xr:uid="{00000000-0002-0000-0000-000001000000}">
      <formula1>"bitte auswählen, Erstantrag, Änderungsantrag"</formula1>
    </dataValidation>
    <dataValidation type="list" allowBlank="1" showInputMessage="1" showErrorMessage="1" sqref="C9:F9" xr:uid="{00000000-0002-0000-0000-000002000000}">
      <formula1>Art_Finanzierung</formula1>
    </dataValidation>
    <dataValidation type="decimal" allowBlank="1" showInputMessage="1" showErrorMessage="1" errorTitle="B 1.4.6 - Indirekte Kosten" error="Achtung!_x000a_DerMaximalwert wurde überschritten! Sie können bis zu 15% indirekte Kosten beantragen." promptTitle="B 1.4.6 - Indirekte Kosten" prompt="Bitte geben Sie hier den Prozentsatz für die erwarteten indirekten Kosten als Zahl ein. Das Feld wandelt diesen Wert in einen Prozentsatz um. Der Maximalwert ist 15 %. " sqref="C10" xr:uid="{36F70AB7-4E64-48C9-8759-D3FF3BB97ABA}">
      <formula1>0</formula1>
      <formula2>0.15</formula2>
    </dataValidation>
  </dataValidations>
  <printOptions horizontalCentered="1"/>
  <pageMargins left="0.70866141732283472" right="0.70866141732283472" top="0.94488188976377963" bottom="0.78740157480314965" header="0.31496062992125984" footer="0.31496062992125984"/>
  <pageSetup paperSize="9" scale="81" fitToHeight="0" orientation="portrait" r:id="rId1"/>
  <headerFooter>
    <oddHeader>&amp;L&amp;G&amp;R&amp;G</oddHeader>
    <oddFooter>&amp;L&amp;F
&amp;A&amp;C&amp;G
Finanzantrag_FB_SEK_V5_0_260706&amp;RSeite &amp;P / &amp;N</oddFoot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9"/>
  </sheetPr>
  <dimension ref="A1:S370"/>
  <sheetViews>
    <sheetView topLeftCell="A335" zoomScaleNormal="100" workbookViewId="0">
      <selection activeCell="B370" sqref="B370"/>
    </sheetView>
  </sheetViews>
  <sheetFormatPr baseColWidth="10" defaultRowHeight="14.4" x14ac:dyDescent="0.3"/>
  <sheetData>
    <row r="1" spans="1:2" x14ac:dyDescent="0.3">
      <c r="A1" t="s">
        <v>63</v>
      </c>
      <c r="B1" t="s">
        <v>64</v>
      </c>
    </row>
    <row r="3" spans="1:2" x14ac:dyDescent="0.3">
      <c r="B3" t="s">
        <v>65</v>
      </c>
    </row>
    <row r="4" spans="1:2" x14ac:dyDescent="0.3">
      <c r="B4" t="s">
        <v>68</v>
      </c>
    </row>
    <row r="5" spans="1:2" x14ac:dyDescent="0.3">
      <c r="B5" t="s">
        <v>69</v>
      </c>
    </row>
    <row r="7" spans="1:2" x14ac:dyDescent="0.3">
      <c r="A7" t="s">
        <v>63</v>
      </c>
      <c r="B7" t="s">
        <v>72</v>
      </c>
    </row>
    <row r="8" spans="1:2" x14ac:dyDescent="0.3">
      <c r="B8" t="s">
        <v>70</v>
      </c>
    </row>
    <row r="9" spans="1:2" x14ac:dyDescent="0.3">
      <c r="B9" t="s">
        <v>71</v>
      </c>
    </row>
    <row r="10" spans="1:2" x14ac:dyDescent="0.3">
      <c r="B10" t="s">
        <v>73</v>
      </c>
    </row>
    <row r="11" spans="1:2" x14ac:dyDescent="0.3">
      <c r="B11" t="s">
        <v>74</v>
      </c>
    </row>
    <row r="12" spans="1:2" x14ac:dyDescent="0.3">
      <c r="B12" t="s">
        <v>75</v>
      </c>
    </row>
    <row r="13" spans="1:2" s="57" customFormat="1" x14ac:dyDescent="0.3"/>
    <row r="14" spans="1:2" x14ac:dyDescent="0.3">
      <c r="B14" t="s">
        <v>76</v>
      </c>
    </row>
    <row r="15" spans="1:2" s="57" customFormat="1" x14ac:dyDescent="0.3"/>
    <row r="17" spans="1:4" x14ac:dyDescent="0.3">
      <c r="A17" t="s">
        <v>63</v>
      </c>
      <c r="B17" t="s">
        <v>77</v>
      </c>
    </row>
    <row r="18" spans="1:4" x14ac:dyDescent="0.3">
      <c r="B18" t="s">
        <v>78</v>
      </c>
    </row>
    <row r="19" spans="1:4" x14ac:dyDescent="0.3">
      <c r="B19" t="s">
        <v>79</v>
      </c>
    </row>
    <row r="20" spans="1:4" x14ac:dyDescent="0.3">
      <c r="B20" t="s">
        <v>80</v>
      </c>
    </row>
    <row r="21" spans="1:4" s="57" customFormat="1" x14ac:dyDescent="0.3">
      <c r="B21" s="57" t="s">
        <v>81</v>
      </c>
    </row>
    <row r="22" spans="1:4" x14ac:dyDescent="0.3">
      <c r="B22" s="57" t="s">
        <v>74</v>
      </c>
    </row>
    <row r="23" spans="1:4" x14ac:dyDescent="0.3">
      <c r="B23" s="57" t="s">
        <v>75</v>
      </c>
    </row>
    <row r="24" spans="1:4" x14ac:dyDescent="0.3">
      <c r="B24" s="57"/>
    </row>
    <row r="25" spans="1:4" x14ac:dyDescent="0.3">
      <c r="B25" s="57" t="s">
        <v>76</v>
      </c>
    </row>
    <row r="27" spans="1:4" x14ac:dyDescent="0.3">
      <c r="A27" s="123" t="s">
        <v>63</v>
      </c>
      <c r="B27" s="123" t="s">
        <v>82</v>
      </c>
      <c r="C27" s="122"/>
      <c r="D27" s="122"/>
    </row>
    <row r="29" spans="1:4" x14ac:dyDescent="0.3">
      <c r="B29" s="122" t="s">
        <v>83</v>
      </c>
    </row>
    <row r="30" spans="1:4" x14ac:dyDescent="0.3">
      <c r="B30" s="122" t="s">
        <v>84</v>
      </c>
    </row>
    <row r="31" spans="1:4" x14ac:dyDescent="0.3">
      <c r="B31" s="122"/>
    </row>
    <row r="32" spans="1:4" x14ac:dyDescent="0.3">
      <c r="B32" s="122"/>
    </row>
    <row r="33" spans="2:2" x14ac:dyDescent="0.3">
      <c r="B33" s="122" t="s">
        <v>85</v>
      </c>
    </row>
    <row r="34" spans="2:2" x14ac:dyDescent="0.3">
      <c r="B34" s="122" t="s">
        <v>86</v>
      </c>
    </row>
    <row r="36" spans="2:2" x14ac:dyDescent="0.3">
      <c r="B36" s="122" t="s">
        <v>87</v>
      </c>
    </row>
    <row r="37" spans="2:2" x14ac:dyDescent="0.3">
      <c r="B37" s="122" t="s">
        <v>88</v>
      </c>
    </row>
    <row r="38" spans="2:2" x14ac:dyDescent="0.3">
      <c r="B38" s="122" t="s">
        <v>89</v>
      </c>
    </row>
    <row r="39" spans="2:2" x14ac:dyDescent="0.3">
      <c r="B39" s="122" t="s">
        <v>90</v>
      </c>
    </row>
    <row r="41" spans="2:2" x14ac:dyDescent="0.3">
      <c r="B41" s="122" t="s">
        <v>91</v>
      </c>
    </row>
    <row r="42" spans="2:2" x14ac:dyDescent="0.3">
      <c r="B42" s="122" t="s">
        <v>92</v>
      </c>
    </row>
    <row r="43" spans="2:2" x14ac:dyDescent="0.3">
      <c r="B43" s="122" t="s">
        <v>93</v>
      </c>
    </row>
    <row r="45" spans="2:2" x14ac:dyDescent="0.3">
      <c r="B45" s="124" t="s">
        <v>94</v>
      </c>
    </row>
    <row r="46" spans="2:2" x14ac:dyDescent="0.3">
      <c r="B46" t="s">
        <v>95</v>
      </c>
    </row>
    <row r="48" spans="2:2" x14ac:dyDescent="0.3">
      <c r="B48" t="s">
        <v>96</v>
      </c>
    </row>
    <row r="49" spans="1:2" x14ac:dyDescent="0.3">
      <c r="B49" s="124" t="s">
        <v>97</v>
      </c>
    </row>
    <row r="51" spans="1:2" s="125" customFormat="1" x14ac:dyDescent="0.3">
      <c r="B51" s="125" t="s">
        <v>99</v>
      </c>
    </row>
    <row r="53" spans="1:2" x14ac:dyDescent="0.3">
      <c r="A53" s="123" t="s">
        <v>63</v>
      </c>
      <c r="B53" s="123" t="s">
        <v>100</v>
      </c>
    </row>
    <row r="55" spans="1:2" x14ac:dyDescent="0.3">
      <c r="B55" t="s">
        <v>101</v>
      </c>
    </row>
    <row r="56" spans="1:2" s="124" customFormat="1" x14ac:dyDescent="0.3"/>
    <row r="57" spans="1:2" x14ac:dyDescent="0.3">
      <c r="B57" s="123" t="s">
        <v>103</v>
      </c>
    </row>
    <row r="58" spans="1:2" x14ac:dyDescent="0.3">
      <c r="B58" t="s">
        <v>102</v>
      </c>
    </row>
    <row r="60" spans="1:2" x14ac:dyDescent="0.3">
      <c r="B60" s="123" t="s">
        <v>104</v>
      </c>
    </row>
    <row r="61" spans="1:2" x14ac:dyDescent="0.3">
      <c r="B61" s="124" t="s">
        <v>102</v>
      </c>
    </row>
    <row r="63" spans="1:2" x14ac:dyDescent="0.3">
      <c r="A63" s="123" t="s">
        <v>63</v>
      </c>
      <c r="B63" s="123" t="s">
        <v>105</v>
      </c>
    </row>
    <row r="65" spans="1:4" x14ac:dyDescent="0.3">
      <c r="B65" t="s">
        <v>106</v>
      </c>
    </row>
    <row r="66" spans="1:4" x14ac:dyDescent="0.3">
      <c r="B66" t="s">
        <v>107</v>
      </c>
    </row>
    <row r="68" spans="1:4" x14ac:dyDescent="0.3">
      <c r="A68" s="123" t="s">
        <v>63</v>
      </c>
      <c r="B68" s="123" t="s">
        <v>108</v>
      </c>
      <c r="C68" s="124"/>
    </row>
    <row r="69" spans="1:4" x14ac:dyDescent="0.3">
      <c r="A69" s="124"/>
      <c r="B69" s="124"/>
      <c r="C69" s="124"/>
    </row>
    <row r="70" spans="1:4" x14ac:dyDescent="0.3">
      <c r="A70" s="124"/>
      <c r="B70" s="124" t="s">
        <v>109</v>
      </c>
      <c r="C70" s="124"/>
    </row>
    <row r="71" spans="1:4" x14ac:dyDescent="0.3">
      <c r="A71" s="124"/>
      <c r="B71" s="124" t="s">
        <v>110</v>
      </c>
      <c r="C71" s="124"/>
    </row>
    <row r="73" spans="1:4" x14ac:dyDescent="0.3">
      <c r="A73" s="123" t="s">
        <v>117</v>
      </c>
      <c r="B73" s="124"/>
      <c r="C73" s="124"/>
      <c r="D73" s="124"/>
    </row>
    <row r="74" spans="1:4" x14ac:dyDescent="0.3">
      <c r="A74" s="124"/>
      <c r="B74" s="124" t="s">
        <v>148</v>
      </c>
      <c r="C74" s="124"/>
      <c r="D74" s="124"/>
    </row>
    <row r="75" spans="1:4" x14ac:dyDescent="0.3">
      <c r="A75" s="124"/>
      <c r="B75" s="124" t="s">
        <v>118</v>
      </c>
      <c r="C75" s="124"/>
      <c r="D75" s="124"/>
    </row>
    <row r="76" spans="1:4" x14ac:dyDescent="0.3">
      <c r="A76" s="124"/>
      <c r="B76" s="124" t="s">
        <v>119</v>
      </c>
      <c r="C76" s="124"/>
      <c r="D76" s="124"/>
    </row>
    <row r="77" spans="1:4" x14ac:dyDescent="0.3">
      <c r="A77" s="124"/>
      <c r="B77" s="124" t="s">
        <v>120</v>
      </c>
      <c r="C77" s="124"/>
      <c r="D77" s="124"/>
    </row>
    <row r="78" spans="1:4" x14ac:dyDescent="0.3">
      <c r="A78" s="124"/>
      <c r="B78" s="124" t="s">
        <v>121</v>
      </c>
      <c r="C78" s="124"/>
      <c r="D78" s="124"/>
    </row>
    <row r="79" spans="1:4" x14ac:dyDescent="0.3">
      <c r="A79" s="124"/>
      <c r="B79" s="124" t="s">
        <v>122</v>
      </c>
      <c r="C79" s="124"/>
      <c r="D79" s="124"/>
    </row>
    <row r="80" spans="1:4" x14ac:dyDescent="0.3">
      <c r="A80" s="124"/>
      <c r="B80" s="124" t="s">
        <v>147</v>
      </c>
      <c r="C80" s="124"/>
      <c r="D80" s="124"/>
    </row>
    <row r="81" spans="1:6" x14ac:dyDescent="0.3">
      <c r="B81" t="s">
        <v>148</v>
      </c>
    </row>
    <row r="82" spans="1:6" x14ac:dyDescent="0.3">
      <c r="B82" t="s">
        <v>151</v>
      </c>
    </row>
    <row r="84" spans="1:6" x14ac:dyDescent="0.3">
      <c r="A84" s="123" t="s">
        <v>155</v>
      </c>
    </row>
    <row r="85" spans="1:6" x14ac:dyDescent="0.3">
      <c r="B85" t="s">
        <v>156</v>
      </c>
    </row>
    <row r="87" spans="1:6" x14ac:dyDescent="0.3">
      <c r="A87" s="123" t="s">
        <v>159</v>
      </c>
    </row>
    <row r="88" spans="1:6" x14ac:dyDescent="0.3">
      <c r="B88" t="s">
        <v>160</v>
      </c>
    </row>
    <row r="89" spans="1:6" x14ac:dyDescent="0.3">
      <c r="B89" t="s">
        <v>157</v>
      </c>
    </row>
    <row r="90" spans="1:6" x14ac:dyDescent="0.3">
      <c r="B90" t="s">
        <v>158</v>
      </c>
    </row>
    <row r="92" spans="1:6" x14ac:dyDescent="0.3">
      <c r="A92" s="123" t="s">
        <v>166</v>
      </c>
      <c r="B92" s="144"/>
      <c r="C92" s="144"/>
      <c r="D92" s="144"/>
      <c r="E92" s="144"/>
      <c r="F92" s="144"/>
    </row>
    <row r="93" spans="1:6" x14ac:dyDescent="0.3">
      <c r="A93" s="144"/>
      <c r="B93" s="144" t="s">
        <v>156</v>
      </c>
      <c r="C93" s="144"/>
      <c r="D93" s="144"/>
      <c r="E93" s="144"/>
      <c r="F93" s="144"/>
    </row>
    <row r="94" spans="1:6" x14ac:dyDescent="0.3">
      <c r="A94" s="144"/>
      <c r="B94" s="144" t="s">
        <v>175</v>
      </c>
      <c r="C94" s="144"/>
      <c r="D94" s="144"/>
      <c r="E94" s="144"/>
      <c r="F94" s="144"/>
    </row>
    <row r="95" spans="1:6" x14ac:dyDescent="0.3">
      <c r="A95" s="144"/>
      <c r="B95" s="144" t="s">
        <v>167</v>
      </c>
      <c r="C95" s="144"/>
      <c r="D95" s="144"/>
      <c r="E95" s="144"/>
      <c r="F95" s="144"/>
    </row>
    <row r="97" spans="1:3" x14ac:dyDescent="0.3">
      <c r="B97" t="s">
        <v>164</v>
      </c>
    </row>
    <row r="98" spans="1:3" x14ac:dyDescent="0.3">
      <c r="B98" t="s">
        <v>165</v>
      </c>
    </row>
    <row r="99" spans="1:3" x14ac:dyDescent="0.3">
      <c r="B99" t="s">
        <v>150</v>
      </c>
    </row>
    <row r="100" spans="1:3" x14ac:dyDescent="0.3">
      <c r="B100" t="s">
        <v>161</v>
      </c>
    </row>
    <row r="101" spans="1:3" x14ac:dyDescent="0.3">
      <c r="B101" t="s">
        <v>174</v>
      </c>
    </row>
    <row r="104" spans="1:3" x14ac:dyDescent="0.3">
      <c r="A104" s="123" t="s">
        <v>176</v>
      </c>
      <c r="C104" s="206">
        <v>43678</v>
      </c>
    </row>
    <row r="105" spans="1:3" s="144" customFormat="1" x14ac:dyDescent="0.3">
      <c r="A105" s="123"/>
    </row>
    <row r="106" spans="1:3" s="144" customFormat="1" x14ac:dyDescent="0.3">
      <c r="A106" s="123"/>
      <c r="B106" s="144" t="s">
        <v>192</v>
      </c>
    </row>
    <row r="107" spans="1:3" s="144" customFormat="1" x14ac:dyDescent="0.3">
      <c r="A107" s="123"/>
    </row>
    <row r="108" spans="1:3" s="144" customFormat="1" x14ac:dyDescent="0.3">
      <c r="A108" s="123"/>
      <c r="B108" s="144" t="s">
        <v>191</v>
      </c>
    </row>
    <row r="109" spans="1:3" s="144" customFormat="1" x14ac:dyDescent="0.3">
      <c r="A109" s="123"/>
      <c r="B109" s="144" t="s">
        <v>190</v>
      </c>
    </row>
    <row r="110" spans="1:3" s="144" customFormat="1" x14ac:dyDescent="0.3">
      <c r="A110" s="123"/>
      <c r="B110" s="144" t="s">
        <v>193</v>
      </c>
    </row>
    <row r="112" spans="1:3" x14ac:dyDescent="0.3">
      <c r="B112" t="s">
        <v>177</v>
      </c>
    </row>
    <row r="113" spans="2:2" x14ac:dyDescent="0.3">
      <c r="B113" t="s">
        <v>178</v>
      </c>
    </row>
    <row r="114" spans="2:2" x14ac:dyDescent="0.3">
      <c r="B114" t="s">
        <v>180</v>
      </c>
    </row>
    <row r="115" spans="2:2" s="144" customFormat="1" x14ac:dyDescent="0.3">
      <c r="B115" s="144" t="s">
        <v>194</v>
      </c>
    </row>
    <row r="116" spans="2:2" s="144" customFormat="1" x14ac:dyDescent="0.3">
      <c r="B116" s="144" t="s">
        <v>195</v>
      </c>
    </row>
    <row r="118" spans="2:2" x14ac:dyDescent="0.3">
      <c r="B118" t="s">
        <v>181</v>
      </c>
    </row>
    <row r="119" spans="2:2" x14ac:dyDescent="0.3">
      <c r="B119" t="s">
        <v>182</v>
      </c>
    </row>
    <row r="121" spans="2:2" x14ac:dyDescent="0.3">
      <c r="B121" t="s">
        <v>184</v>
      </c>
    </row>
    <row r="122" spans="2:2" x14ac:dyDescent="0.3">
      <c r="B122" t="s">
        <v>185</v>
      </c>
    </row>
    <row r="124" spans="2:2" x14ac:dyDescent="0.3">
      <c r="B124" t="s">
        <v>62</v>
      </c>
    </row>
    <row r="125" spans="2:2" x14ac:dyDescent="0.3">
      <c r="B125" t="s">
        <v>186</v>
      </c>
    </row>
    <row r="126" spans="2:2" x14ac:dyDescent="0.3">
      <c r="B126" t="s">
        <v>187</v>
      </c>
    </row>
    <row r="127" spans="2:2" x14ac:dyDescent="0.3">
      <c r="B127" t="s">
        <v>189</v>
      </c>
    </row>
    <row r="130" spans="1:2" x14ac:dyDescent="0.3">
      <c r="A130" s="123" t="s">
        <v>207</v>
      </c>
    </row>
    <row r="132" spans="1:2" x14ac:dyDescent="0.3">
      <c r="B132" t="s">
        <v>208</v>
      </c>
    </row>
    <row r="134" spans="1:2" x14ac:dyDescent="0.3">
      <c r="A134" s="123" t="s">
        <v>209</v>
      </c>
    </row>
    <row r="136" spans="1:2" x14ac:dyDescent="0.3">
      <c r="B136" t="s">
        <v>210</v>
      </c>
    </row>
    <row r="137" spans="1:2" x14ac:dyDescent="0.3">
      <c r="B137" t="s">
        <v>211</v>
      </c>
    </row>
    <row r="139" spans="1:2" x14ac:dyDescent="0.3">
      <c r="B139" t="s">
        <v>103</v>
      </c>
    </row>
    <row r="140" spans="1:2" x14ac:dyDescent="0.3">
      <c r="B140" t="s">
        <v>212</v>
      </c>
    </row>
    <row r="142" spans="1:2" x14ac:dyDescent="0.3">
      <c r="A142" s="123" t="s">
        <v>214</v>
      </c>
    </row>
    <row r="144" spans="1:2" x14ac:dyDescent="0.3">
      <c r="B144" s="215" t="s">
        <v>103</v>
      </c>
    </row>
    <row r="145" spans="1:7" x14ac:dyDescent="0.3">
      <c r="B145" t="s">
        <v>215</v>
      </c>
    </row>
    <row r="147" spans="1:7" x14ac:dyDescent="0.3">
      <c r="B147" s="215" t="s">
        <v>181</v>
      </c>
    </row>
    <row r="148" spans="1:7" x14ac:dyDescent="0.3">
      <c r="B148" t="s">
        <v>216</v>
      </c>
    </row>
    <row r="149" spans="1:7" x14ac:dyDescent="0.3">
      <c r="B149" t="s">
        <v>217</v>
      </c>
    </row>
    <row r="151" spans="1:7" x14ac:dyDescent="0.3">
      <c r="B151" s="215" t="s">
        <v>62</v>
      </c>
    </row>
    <row r="152" spans="1:7" x14ac:dyDescent="0.3">
      <c r="B152" t="s">
        <v>218</v>
      </c>
    </row>
    <row r="154" spans="1:7" x14ac:dyDescent="0.3">
      <c r="B154" s="215" t="s">
        <v>210</v>
      </c>
    </row>
    <row r="155" spans="1:7" x14ac:dyDescent="0.3">
      <c r="B155" t="s">
        <v>219</v>
      </c>
      <c r="F155" s="196" t="s">
        <v>162</v>
      </c>
      <c r="G155" s="196">
        <v>0.2</v>
      </c>
    </row>
    <row r="159" spans="1:7" x14ac:dyDescent="0.3">
      <c r="A159" s="123" t="s">
        <v>222</v>
      </c>
    </row>
    <row r="161" spans="1:19" x14ac:dyDescent="0.3">
      <c r="B161" t="s">
        <v>177</v>
      </c>
    </row>
    <row r="163" spans="1:19" x14ac:dyDescent="0.3">
      <c r="B163" t="s">
        <v>449</v>
      </c>
    </row>
    <row r="165" spans="1:19" x14ac:dyDescent="0.3">
      <c r="B165" t="s">
        <v>181</v>
      </c>
    </row>
    <row r="167" spans="1:19" x14ac:dyDescent="0.3">
      <c r="B167" t="s">
        <v>220</v>
      </c>
    </row>
    <row r="169" spans="1:19" x14ac:dyDescent="0.3">
      <c r="B169" t="s">
        <v>221</v>
      </c>
    </row>
    <row r="172" spans="1:19" x14ac:dyDescent="0.3">
      <c r="A172" s="144"/>
      <c r="B172" s="144"/>
      <c r="C172" s="144"/>
      <c r="D172" s="144"/>
      <c r="E172" s="144"/>
      <c r="F172" s="144"/>
      <c r="G172" s="144"/>
      <c r="H172" s="144"/>
      <c r="I172" s="144"/>
      <c r="J172" s="144"/>
      <c r="K172" s="144"/>
      <c r="L172" s="144"/>
      <c r="M172" s="144"/>
      <c r="N172" s="144"/>
      <c r="O172" s="144"/>
      <c r="P172" s="144"/>
      <c r="Q172" s="144"/>
      <c r="R172" s="144"/>
      <c r="S172" s="144"/>
    </row>
    <row r="173" spans="1:19" x14ac:dyDescent="0.3">
      <c r="A173" s="123" t="s">
        <v>224</v>
      </c>
      <c r="B173" s="144"/>
      <c r="C173" s="144"/>
      <c r="D173" s="144"/>
      <c r="E173" s="144"/>
      <c r="F173" s="144"/>
      <c r="G173" s="144"/>
      <c r="H173" s="144"/>
      <c r="I173" s="144"/>
      <c r="J173" s="144"/>
      <c r="K173" s="144"/>
      <c r="L173" s="144"/>
      <c r="M173" s="144"/>
      <c r="N173" s="144"/>
      <c r="O173" s="144"/>
      <c r="P173" s="144"/>
      <c r="Q173" s="144"/>
      <c r="R173" s="144"/>
      <c r="S173" s="144"/>
    </row>
    <row r="174" spans="1:19" x14ac:dyDescent="0.3">
      <c r="A174" s="144"/>
      <c r="B174" s="144"/>
      <c r="C174" s="144"/>
      <c r="D174" s="144"/>
      <c r="E174" s="144"/>
      <c r="F174" s="144"/>
      <c r="G174" s="144"/>
      <c r="H174" s="144"/>
      <c r="I174" s="144"/>
      <c r="J174" s="144"/>
      <c r="K174" s="144"/>
      <c r="L174" s="144"/>
      <c r="M174" s="144"/>
      <c r="N174" s="144"/>
      <c r="O174" s="144"/>
      <c r="P174" s="144"/>
      <c r="Q174" s="144"/>
      <c r="R174" s="144"/>
      <c r="S174" s="144"/>
    </row>
    <row r="175" spans="1:19" x14ac:dyDescent="0.3">
      <c r="A175" s="144"/>
      <c r="B175" s="144" t="s">
        <v>181</v>
      </c>
      <c r="C175" s="144"/>
      <c r="D175" s="144"/>
      <c r="E175" s="144"/>
      <c r="F175" s="144"/>
      <c r="G175" s="144"/>
      <c r="H175" s="144"/>
      <c r="I175" s="144"/>
      <c r="J175" s="144"/>
      <c r="K175" s="144"/>
      <c r="L175" s="144"/>
      <c r="M175" s="144"/>
      <c r="N175" s="144"/>
      <c r="O175" s="144"/>
      <c r="P175" s="144"/>
      <c r="Q175" s="144"/>
      <c r="R175" s="144"/>
      <c r="S175" s="144"/>
    </row>
    <row r="176" spans="1:19" x14ac:dyDescent="0.3">
      <c r="A176" s="144"/>
      <c r="B176" s="144"/>
      <c r="C176" s="144"/>
      <c r="D176" s="144"/>
      <c r="E176" s="144"/>
      <c r="F176" s="144"/>
      <c r="G176" s="144"/>
      <c r="H176" s="144"/>
      <c r="I176" s="144"/>
      <c r="J176" s="144"/>
      <c r="K176" s="144"/>
      <c r="L176" s="144"/>
      <c r="M176" s="144"/>
      <c r="N176" s="144"/>
      <c r="O176" s="144"/>
      <c r="P176" s="144"/>
      <c r="Q176" s="144"/>
      <c r="R176" s="144"/>
      <c r="S176" s="144"/>
    </row>
    <row r="177" spans="1:19" x14ac:dyDescent="0.3">
      <c r="A177" s="144"/>
      <c r="B177" s="144" t="s">
        <v>223</v>
      </c>
      <c r="C177" s="144"/>
      <c r="D177" s="144"/>
      <c r="E177" s="144"/>
      <c r="F177" s="144"/>
      <c r="G177" s="144"/>
      <c r="H177" s="144"/>
      <c r="I177" s="144"/>
      <c r="J177" s="144"/>
      <c r="K177" s="144"/>
      <c r="L177" s="144"/>
      <c r="M177" s="144"/>
      <c r="N177" s="144"/>
      <c r="O177" s="144"/>
      <c r="P177" s="144"/>
      <c r="Q177" s="144"/>
      <c r="R177" s="144"/>
      <c r="S177" s="144"/>
    </row>
    <row r="178" spans="1:19" x14ac:dyDescent="0.3">
      <c r="A178" s="144"/>
      <c r="B178" s="144"/>
      <c r="C178" s="144"/>
      <c r="D178" s="144"/>
      <c r="E178" s="144"/>
      <c r="F178" s="144"/>
      <c r="G178" s="144"/>
      <c r="H178" s="144"/>
      <c r="I178" s="144"/>
      <c r="J178" s="144"/>
      <c r="K178" s="144"/>
      <c r="L178" s="144"/>
      <c r="M178" s="144"/>
      <c r="N178" s="144"/>
      <c r="O178" s="144"/>
      <c r="P178" s="144"/>
      <c r="Q178" s="144"/>
      <c r="R178" s="144"/>
      <c r="S178" s="144"/>
    </row>
    <row r="179" spans="1:19" x14ac:dyDescent="0.3">
      <c r="A179" s="144"/>
      <c r="B179" s="144"/>
      <c r="C179" s="144"/>
      <c r="D179" s="144"/>
      <c r="E179" s="144"/>
      <c r="F179" s="144"/>
      <c r="G179" s="144"/>
      <c r="H179" s="144"/>
      <c r="I179" s="144"/>
      <c r="J179" s="144"/>
      <c r="K179" s="144"/>
      <c r="L179" s="144"/>
      <c r="M179" s="144"/>
      <c r="N179" s="144"/>
      <c r="O179" s="144"/>
      <c r="P179" s="144"/>
      <c r="Q179" s="144"/>
      <c r="R179" s="144"/>
      <c r="S179" s="144"/>
    </row>
    <row r="180" spans="1:19" x14ac:dyDescent="0.3">
      <c r="A180" s="144"/>
      <c r="B180" s="144"/>
      <c r="C180" s="144"/>
      <c r="D180" s="144"/>
      <c r="E180" s="144"/>
      <c r="F180" s="144"/>
      <c r="G180" s="144"/>
      <c r="H180" s="144"/>
      <c r="I180" s="144"/>
      <c r="J180" s="144"/>
      <c r="K180" s="144"/>
      <c r="L180" s="144"/>
      <c r="M180" s="144"/>
      <c r="N180" s="144"/>
      <c r="O180" s="144"/>
      <c r="P180" s="144"/>
      <c r="Q180" s="144"/>
      <c r="R180" s="144"/>
      <c r="S180" s="144"/>
    </row>
    <row r="181" spans="1:19" x14ac:dyDescent="0.3">
      <c r="A181" s="144"/>
      <c r="B181" s="144"/>
      <c r="C181" s="144"/>
      <c r="D181" s="144"/>
      <c r="E181" s="144"/>
      <c r="F181" s="144"/>
      <c r="G181" s="144"/>
      <c r="H181" s="144"/>
      <c r="I181" s="144"/>
      <c r="J181" s="144"/>
      <c r="K181" s="144"/>
      <c r="L181" s="144"/>
      <c r="M181" s="144"/>
      <c r="N181" s="144"/>
      <c r="O181" s="144"/>
      <c r="P181" s="144"/>
      <c r="Q181" s="144"/>
      <c r="R181" s="144"/>
      <c r="S181" s="144"/>
    </row>
    <row r="182" spans="1:19" x14ac:dyDescent="0.3">
      <c r="A182" s="144"/>
      <c r="B182" s="144"/>
      <c r="C182" s="144"/>
      <c r="D182" s="144"/>
      <c r="E182" s="144"/>
      <c r="F182" s="144"/>
      <c r="G182" s="144"/>
      <c r="H182" s="144"/>
      <c r="I182" s="144"/>
      <c r="J182" s="144"/>
      <c r="K182" s="144"/>
      <c r="L182" s="144"/>
      <c r="M182" s="144"/>
      <c r="N182" s="144"/>
      <c r="O182" s="144"/>
      <c r="P182" s="144"/>
      <c r="Q182" s="144"/>
      <c r="R182" s="144"/>
      <c r="S182" s="144"/>
    </row>
    <row r="183" spans="1:19" x14ac:dyDescent="0.3">
      <c r="A183" s="144"/>
      <c r="B183" s="144"/>
      <c r="C183" s="144"/>
      <c r="D183" s="144"/>
      <c r="E183" s="144"/>
      <c r="F183" s="144"/>
      <c r="G183" s="144"/>
      <c r="H183" s="144"/>
      <c r="I183" s="144"/>
      <c r="J183" s="144"/>
      <c r="K183" s="144"/>
      <c r="L183" s="144"/>
      <c r="M183" s="144"/>
      <c r="N183" s="144"/>
      <c r="O183" s="144"/>
      <c r="P183" s="144"/>
      <c r="Q183" s="144"/>
      <c r="R183" s="144"/>
      <c r="S183" s="144"/>
    </row>
    <row r="184" spans="1:19" x14ac:dyDescent="0.3">
      <c r="A184" s="144"/>
      <c r="B184" s="144"/>
      <c r="C184" s="144"/>
      <c r="D184" s="144"/>
      <c r="E184" s="144"/>
      <c r="F184" s="144"/>
      <c r="G184" s="144"/>
      <c r="H184" s="144"/>
      <c r="I184" s="144"/>
      <c r="J184" s="144"/>
      <c r="K184" s="144"/>
      <c r="L184" s="144"/>
      <c r="M184" s="144"/>
      <c r="N184" s="144"/>
      <c r="O184" s="144"/>
      <c r="P184" s="144"/>
      <c r="Q184" s="144"/>
      <c r="R184" s="144"/>
      <c r="S184" s="144"/>
    </row>
    <row r="185" spans="1:19" x14ac:dyDescent="0.3">
      <c r="A185" s="144"/>
      <c r="B185" s="144"/>
      <c r="C185" s="144"/>
      <c r="D185" s="144"/>
      <c r="E185" s="144"/>
      <c r="F185" s="144"/>
      <c r="G185" s="144"/>
      <c r="H185" s="144"/>
      <c r="I185" s="144"/>
      <c r="J185" s="144"/>
      <c r="K185" s="144"/>
      <c r="L185" s="144"/>
      <c r="M185" s="144"/>
      <c r="N185" s="144"/>
      <c r="O185" s="144"/>
      <c r="P185" s="144"/>
      <c r="Q185" s="144"/>
      <c r="R185" s="144"/>
      <c r="S185" s="144"/>
    </row>
    <row r="186" spans="1:19" x14ac:dyDescent="0.3">
      <c r="A186" s="144"/>
      <c r="B186" s="144"/>
      <c r="C186" s="144"/>
      <c r="D186" s="144"/>
      <c r="E186" s="144"/>
      <c r="F186" s="144"/>
      <c r="G186" s="144"/>
      <c r="H186" s="144"/>
      <c r="I186" s="144"/>
      <c r="J186" s="144"/>
      <c r="K186" s="144"/>
      <c r="L186" s="144"/>
      <c r="M186" s="144"/>
      <c r="N186" s="144"/>
      <c r="O186" s="144"/>
      <c r="P186" s="144"/>
      <c r="Q186" s="144"/>
      <c r="R186" s="144"/>
      <c r="S186" s="144"/>
    </row>
    <row r="187" spans="1:19" x14ac:dyDescent="0.3">
      <c r="A187" s="144"/>
      <c r="B187" s="144"/>
      <c r="C187" s="144"/>
      <c r="D187" s="144"/>
      <c r="E187" s="144"/>
      <c r="F187" s="144"/>
      <c r="G187" s="144"/>
      <c r="H187" s="144"/>
      <c r="I187" s="144"/>
      <c r="J187" s="144"/>
      <c r="K187" s="144"/>
      <c r="L187" s="144"/>
      <c r="M187" s="144"/>
      <c r="N187" s="144"/>
      <c r="O187" s="144"/>
      <c r="P187" s="144"/>
      <c r="Q187" s="144"/>
      <c r="R187" s="144"/>
      <c r="S187" s="144"/>
    </row>
    <row r="188" spans="1:19" x14ac:dyDescent="0.3">
      <c r="A188" s="144"/>
      <c r="B188" s="144"/>
      <c r="C188" s="144"/>
      <c r="D188" s="144"/>
      <c r="E188" s="144"/>
      <c r="F188" s="144"/>
      <c r="G188" s="144"/>
      <c r="H188" s="144"/>
      <c r="I188" s="144"/>
      <c r="J188" s="144"/>
      <c r="K188" s="144"/>
      <c r="L188" s="144"/>
      <c r="M188" s="144"/>
      <c r="N188" s="144"/>
      <c r="O188" s="144"/>
      <c r="P188" s="144"/>
      <c r="Q188" s="144"/>
      <c r="R188" s="144"/>
      <c r="S188" s="144"/>
    </row>
    <row r="189" spans="1:19" x14ac:dyDescent="0.3">
      <c r="A189" s="144"/>
      <c r="B189" s="144"/>
      <c r="C189" s="144"/>
      <c r="D189" s="144"/>
      <c r="E189" s="144"/>
      <c r="F189" s="144"/>
      <c r="G189" s="144"/>
      <c r="H189" s="144"/>
      <c r="I189" s="144"/>
      <c r="J189" s="144"/>
      <c r="K189" s="144"/>
      <c r="L189" s="144"/>
      <c r="M189" s="144"/>
      <c r="N189" s="144"/>
      <c r="O189" s="144"/>
      <c r="P189" s="144"/>
      <c r="Q189" s="144"/>
      <c r="R189" s="144"/>
      <c r="S189" s="144"/>
    </row>
    <row r="190" spans="1:19" x14ac:dyDescent="0.3">
      <c r="A190" s="144"/>
      <c r="B190" s="144"/>
      <c r="C190" s="144"/>
      <c r="D190" s="144"/>
      <c r="E190" s="144"/>
      <c r="F190" s="144"/>
      <c r="G190" s="144"/>
      <c r="H190" s="144"/>
      <c r="I190" s="144"/>
      <c r="J190" s="144"/>
      <c r="K190" s="144"/>
      <c r="L190" s="144"/>
      <c r="M190" s="144"/>
      <c r="N190" s="144"/>
      <c r="O190" s="144"/>
      <c r="P190" s="144"/>
      <c r="Q190" s="144"/>
      <c r="R190" s="144"/>
      <c r="S190" s="144"/>
    </row>
    <row r="191" spans="1:19" x14ac:dyDescent="0.3">
      <c r="A191" s="144"/>
      <c r="B191" s="144"/>
      <c r="C191" s="144"/>
      <c r="D191" s="144"/>
      <c r="E191" s="144"/>
      <c r="F191" s="144"/>
      <c r="G191" s="144"/>
      <c r="H191" s="144"/>
      <c r="I191" s="144"/>
      <c r="J191" s="144"/>
      <c r="K191" s="144"/>
      <c r="L191" s="144"/>
      <c r="M191" s="144"/>
      <c r="N191" s="144"/>
      <c r="O191" s="144"/>
      <c r="P191" s="144"/>
      <c r="Q191" s="144"/>
      <c r="R191" s="144"/>
      <c r="S191" s="144"/>
    </row>
    <row r="192" spans="1:19" x14ac:dyDescent="0.3">
      <c r="A192" s="144"/>
      <c r="B192" s="144"/>
      <c r="C192" s="144"/>
      <c r="D192" s="144"/>
      <c r="E192" s="144"/>
      <c r="F192" s="144"/>
      <c r="G192" s="144"/>
      <c r="H192" s="144"/>
      <c r="I192" s="144"/>
      <c r="J192" s="144"/>
      <c r="K192" s="144"/>
      <c r="L192" s="144"/>
      <c r="M192" s="144"/>
      <c r="N192" s="144"/>
      <c r="O192" s="144"/>
      <c r="P192" s="144"/>
      <c r="Q192" s="144"/>
      <c r="R192" s="144"/>
      <c r="S192" s="144"/>
    </row>
    <row r="193" spans="1:19" x14ac:dyDescent="0.3">
      <c r="A193" s="144"/>
      <c r="B193" s="144"/>
      <c r="C193" s="144"/>
      <c r="D193" s="144"/>
      <c r="E193" s="144"/>
      <c r="F193" s="144"/>
      <c r="G193" s="144"/>
      <c r="H193" s="144"/>
      <c r="I193" s="144"/>
      <c r="J193" s="144"/>
      <c r="K193" s="144"/>
      <c r="L193" s="144"/>
      <c r="M193" s="144"/>
      <c r="N193" s="144"/>
      <c r="O193" s="144"/>
      <c r="P193" s="144"/>
      <c r="Q193" s="144"/>
      <c r="R193" s="144"/>
      <c r="S193" s="144"/>
    </row>
    <row r="194" spans="1:19" x14ac:dyDescent="0.3">
      <c r="A194" s="144"/>
      <c r="B194" s="144"/>
      <c r="C194" s="144"/>
      <c r="D194" s="144"/>
      <c r="E194" s="144"/>
      <c r="F194" s="144"/>
      <c r="G194" s="144"/>
      <c r="H194" s="144"/>
      <c r="I194" s="144"/>
      <c r="J194" s="144"/>
      <c r="K194" s="144"/>
      <c r="L194" s="144"/>
      <c r="M194" s="144"/>
      <c r="N194" s="144"/>
      <c r="O194" s="144"/>
      <c r="P194" s="144"/>
      <c r="Q194" s="144"/>
      <c r="R194" s="144"/>
      <c r="S194" s="144"/>
    </row>
    <row r="195" spans="1:19" x14ac:dyDescent="0.3">
      <c r="A195" s="144"/>
      <c r="B195" s="144"/>
      <c r="C195" s="144"/>
      <c r="D195" s="144"/>
      <c r="E195" s="144"/>
      <c r="F195" s="144"/>
      <c r="G195" s="144"/>
      <c r="H195" s="144"/>
      <c r="I195" s="144"/>
      <c r="J195" s="144"/>
      <c r="K195" s="144"/>
      <c r="L195" s="144"/>
      <c r="M195" s="144"/>
      <c r="N195" s="144"/>
      <c r="O195" s="144"/>
      <c r="P195" s="144"/>
      <c r="Q195" s="144"/>
      <c r="R195" s="144"/>
      <c r="S195" s="144"/>
    </row>
    <row r="196" spans="1:19" x14ac:dyDescent="0.3">
      <c r="A196" s="144"/>
      <c r="B196" s="144"/>
      <c r="C196" s="144"/>
      <c r="D196" s="144"/>
      <c r="E196" s="144"/>
      <c r="F196" s="144"/>
      <c r="G196" s="144"/>
      <c r="H196" s="144"/>
      <c r="I196" s="144"/>
      <c r="J196" s="144"/>
      <c r="K196" s="144"/>
      <c r="L196" s="144"/>
      <c r="M196" s="144"/>
      <c r="N196" s="144"/>
      <c r="O196" s="144"/>
      <c r="P196" s="144"/>
      <c r="Q196" s="144"/>
      <c r="R196" s="144"/>
      <c r="S196" s="144"/>
    </row>
    <row r="197" spans="1:19" x14ac:dyDescent="0.3">
      <c r="A197" s="144"/>
      <c r="B197" s="144"/>
      <c r="C197" s="144"/>
      <c r="D197" s="144"/>
      <c r="E197" s="144"/>
      <c r="F197" s="144"/>
      <c r="G197" s="144"/>
      <c r="H197" s="144"/>
      <c r="I197" s="144"/>
      <c r="J197" s="144"/>
      <c r="K197" s="144"/>
      <c r="L197" s="144"/>
      <c r="M197" s="144"/>
      <c r="N197" s="144"/>
      <c r="O197" s="144"/>
      <c r="P197" s="144"/>
      <c r="Q197" s="144"/>
      <c r="R197" s="144"/>
      <c r="S197" s="144"/>
    </row>
    <row r="198" spans="1:19" x14ac:dyDescent="0.3">
      <c r="A198" s="144"/>
      <c r="B198" s="144"/>
      <c r="C198" s="144"/>
      <c r="D198" s="144"/>
      <c r="E198" s="144"/>
      <c r="F198" s="144"/>
      <c r="G198" s="144"/>
      <c r="H198" s="144"/>
      <c r="I198" s="144"/>
      <c r="J198" s="144"/>
      <c r="K198" s="144"/>
      <c r="L198" s="144"/>
      <c r="M198" s="144"/>
      <c r="N198" s="144"/>
      <c r="O198" s="144"/>
      <c r="P198" s="144"/>
      <c r="Q198" s="144"/>
      <c r="R198" s="144"/>
      <c r="S198" s="144"/>
    </row>
    <row r="199" spans="1:19" x14ac:dyDescent="0.3">
      <c r="A199" s="144"/>
      <c r="B199" s="144"/>
      <c r="C199" s="144"/>
      <c r="D199" s="144"/>
      <c r="E199" s="144"/>
      <c r="F199" s="144"/>
      <c r="G199" s="144"/>
      <c r="H199" s="144"/>
      <c r="I199" s="144"/>
      <c r="J199" s="144"/>
      <c r="K199" s="144"/>
      <c r="L199" s="144"/>
      <c r="M199" s="144"/>
      <c r="N199" s="144"/>
      <c r="O199" s="144"/>
      <c r="P199" s="144"/>
      <c r="Q199" s="144"/>
      <c r="R199" s="144"/>
      <c r="S199" s="144"/>
    </row>
    <row r="200" spans="1:19" x14ac:dyDescent="0.3">
      <c r="A200" s="144"/>
      <c r="B200" s="144"/>
      <c r="C200" s="144"/>
      <c r="D200" s="144"/>
      <c r="E200" s="144"/>
      <c r="F200" s="144"/>
      <c r="G200" s="144"/>
      <c r="H200" s="144"/>
      <c r="I200" s="144"/>
      <c r="J200" s="144"/>
      <c r="K200" s="144"/>
      <c r="L200" s="144"/>
      <c r="M200" s="144"/>
      <c r="N200" s="144"/>
      <c r="O200" s="144"/>
      <c r="P200" s="144"/>
      <c r="Q200" s="144"/>
      <c r="R200" s="144"/>
      <c r="S200" s="144"/>
    </row>
    <row r="201" spans="1:19" x14ac:dyDescent="0.3">
      <c r="A201" s="144"/>
      <c r="B201" s="144"/>
      <c r="C201" s="144"/>
      <c r="D201" s="144"/>
      <c r="E201" s="144"/>
      <c r="F201" s="144"/>
      <c r="G201" s="144"/>
      <c r="H201" s="144"/>
      <c r="I201" s="144"/>
      <c r="J201" s="144"/>
      <c r="K201" s="144"/>
      <c r="L201" s="144"/>
      <c r="M201" s="144"/>
      <c r="N201" s="144"/>
      <c r="O201" s="144"/>
      <c r="P201" s="144"/>
      <c r="Q201" s="144"/>
      <c r="R201" s="144"/>
      <c r="S201" s="144"/>
    </row>
    <row r="202" spans="1:19" x14ac:dyDescent="0.3">
      <c r="A202" s="144"/>
      <c r="B202" s="144"/>
      <c r="C202" s="144"/>
      <c r="D202" s="144"/>
      <c r="E202" s="144"/>
      <c r="F202" s="144"/>
      <c r="G202" s="144"/>
      <c r="H202" s="144"/>
      <c r="I202" s="144"/>
      <c r="J202" s="144"/>
      <c r="K202" s="144"/>
      <c r="L202" s="144"/>
      <c r="M202" s="144"/>
      <c r="N202" s="144"/>
      <c r="O202" s="144"/>
      <c r="P202" s="144"/>
      <c r="Q202" s="144"/>
      <c r="R202" s="144"/>
      <c r="S202" s="144"/>
    </row>
    <row r="203" spans="1:19" x14ac:dyDescent="0.3">
      <c r="A203" s="144"/>
      <c r="B203" s="144" t="s">
        <v>221</v>
      </c>
      <c r="C203" s="144"/>
      <c r="D203" s="144"/>
      <c r="E203" s="144"/>
      <c r="F203" s="144"/>
      <c r="G203" s="144"/>
      <c r="H203" s="144"/>
      <c r="I203" s="144"/>
      <c r="J203" s="144"/>
      <c r="K203" s="144"/>
      <c r="L203" s="144"/>
      <c r="M203" s="144"/>
      <c r="N203" s="144"/>
      <c r="O203" s="144"/>
      <c r="P203" s="144"/>
      <c r="Q203" s="144"/>
      <c r="R203" s="144"/>
      <c r="S203" s="144"/>
    </row>
    <row r="204" spans="1:19" x14ac:dyDescent="0.3">
      <c r="A204" s="144"/>
      <c r="B204" s="144"/>
      <c r="C204" s="144"/>
      <c r="D204" s="144"/>
      <c r="E204" s="144"/>
      <c r="F204" s="144"/>
      <c r="G204" s="144"/>
      <c r="H204" s="144"/>
      <c r="I204" s="144"/>
      <c r="J204" s="144"/>
      <c r="K204" s="144"/>
      <c r="L204" s="144"/>
      <c r="M204" s="144"/>
      <c r="N204" s="144"/>
      <c r="O204" s="144"/>
      <c r="P204" s="144"/>
      <c r="Q204" s="144"/>
      <c r="R204" s="144"/>
      <c r="S204" s="144"/>
    </row>
    <row r="205" spans="1:19" x14ac:dyDescent="0.3">
      <c r="A205" s="123" t="s">
        <v>232</v>
      </c>
      <c r="B205" s="144"/>
      <c r="C205" s="144"/>
      <c r="D205" s="144"/>
      <c r="E205" s="144"/>
      <c r="F205" s="144"/>
      <c r="G205" s="144"/>
      <c r="H205" s="144"/>
      <c r="I205" s="144"/>
      <c r="J205" s="144"/>
      <c r="K205" s="144"/>
      <c r="L205" s="144"/>
      <c r="M205" s="144"/>
      <c r="N205" s="144"/>
      <c r="O205" s="144"/>
      <c r="P205" s="144"/>
      <c r="Q205" s="144"/>
      <c r="R205" s="144"/>
      <c r="S205" s="144"/>
    </row>
    <row r="207" spans="1:19" x14ac:dyDescent="0.3">
      <c r="B207" t="s">
        <v>225</v>
      </c>
    </row>
    <row r="209" spans="1:2" x14ac:dyDescent="0.3">
      <c r="B209" t="s">
        <v>181</v>
      </c>
    </row>
    <row r="211" spans="1:2" x14ac:dyDescent="0.3">
      <c r="B211" t="s">
        <v>226</v>
      </c>
    </row>
    <row r="212" spans="1:2" x14ac:dyDescent="0.3">
      <c r="B212" t="s">
        <v>227</v>
      </c>
    </row>
    <row r="214" spans="1:2" x14ac:dyDescent="0.3">
      <c r="B214" t="s">
        <v>229</v>
      </c>
    </row>
    <row r="216" spans="1:2" x14ac:dyDescent="0.3">
      <c r="B216" t="s">
        <v>228</v>
      </c>
    </row>
    <row r="218" spans="1:2" x14ac:dyDescent="0.3">
      <c r="B218" t="s">
        <v>62</v>
      </c>
    </row>
    <row r="220" spans="1:2" x14ac:dyDescent="0.3">
      <c r="B220" t="s">
        <v>231</v>
      </c>
    </row>
    <row r="221" spans="1:2" x14ac:dyDescent="0.3">
      <c r="B221" s="144" t="s">
        <v>230</v>
      </c>
    </row>
    <row r="223" spans="1:2" x14ac:dyDescent="0.3">
      <c r="A223" s="123" t="s">
        <v>233</v>
      </c>
    </row>
    <row r="225" spans="2:11" x14ac:dyDescent="0.3">
      <c r="B225" s="144" t="s">
        <v>234</v>
      </c>
      <c r="C225" s="144"/>
      <c r="D225" s="144"/>
      <c r="E225" s="144"/>
      <c r="F225" s="144"/>
      <c r="G225" s="144"/>
      <c r="H225" s="144"/>
      <c r="I225" s="144"/>
      <c r="J225" s="144"/>
      <c r="K225" s="144"/>
    </row>
    <row r="226" spans="2:11" x14ac:dyDescent="0.3">
      <c r="B226" s="144"/>
      <c r="C226" s="144"/>
      <c r="D226" s="144"/>
      <c r="E226" s="144"/>
      <c r="F226" s="144"/>
      <c r="G226" s="144"/>
      <c r="H226" s="144"/>
      <c r="I226" s="144"/>
      <c r="J226" s="144"/>
      <c r="K226" s="144"/>
    </row>
    <row r="227" spans="2:11" x14ac:dyDescent="0.3">
      <c r="B227" s="144" t="s">
        <v>235</v>
      </c>
      <c r="C227" s="144"/>
      <c r="D227" s="144"/>
      <c r="E227" s="144"/>
      <c r="F227" s="144"/>
      <c r="G227" s="144"/>
      <c r="H227" s="144"/>
      <c r="I227" s="144"/>
      <c r="J227" s="144"/>
      <c r="K227" s="144"/>
    </row>
    <row r="228" spans="2:11" x14ac:dyDescent="0.3">
      <c r="B228" s="144"/>
      <c r="C228" s="144"/>
      <c r="D228" s="144"/>
      <c r="E228" s="144"/>
      <c r="F228" s="144"/>
      <c r="G228" s="144"/>
      <c r="H228" s="144"/>
      <c r="I228" s="144"/>
      <c r="J228" s="144"/>
      <c r="K228" s="144"/>
    </row>
    <row r="229" spans="2:11" x14ac:dyDescent="0.3">
      <c r="B229" s="144"/>
      <c r="C229" s="144"/>
      <c r="D229" s="144"/>
      <c r="E229" s="144"/>
      <c r="F229" s="144"/>
      <c r="G229" s="144"/>
      <c r="H229" s="144"/>
      <c r="I229" s="144"/>
      <c r="J229" s="144"/>
      <c r="K229" s="144"/>
    </row>
    <row r="230" spans="2:11" x14ac:dyDescent="0.3">
      <c r="B230" s="144"/>
      <c r="C230" s="144"/>
      <c r="D230" s="144"/>
      <c r="E230" s="144"/>
      <c r="F230" s="144"/>
      <c r="G230" s="144"/>
      <c r="H230" s="144"/>
      <c r="I230" s="144"/>
      <c r="J230" s="144"/>
      <c r="K230" s="144"/>
    </row>
    <row r="231" spans="2:11" x14ac:dyDescent="0.3">
      <c r="B231" s="144"/>
      <c r="C231" s="144"/>
      <c r="D231" s="144"/>
      <c r="E231" s="144"/>
      <c r="F231" s="144"/>
      <c r="G231" s="144"/>
      <c r="H231" s="144"/>
      <c r="I231" s="144"/>
      <c r="J231" s="144"/>
      <c r="K231" s="144"/>
    </row>
    <row r="232" spans="2:11" x14ac:dyDescent="0.3">
      <c r="B232" s="144"/>
      <c r="C232" s="144"/>
      <c r="D232" s="144"/>
      <c r="E232" s="144"/>
      <c r="F232" s="144"/>
      <c r="G232" s="144"/>
      <c r="H232" s="144"/>
      <c r="I232" s="144"/>
      <c r="J232" s="144"/>
      <c r="K232" s="144"/>
    </row>
    <row r="233" spans="2:11" x14ac:dyDescent="0.3">
      <c r="B233" s="144"/>
      <c r="C233" s="144"/>
      <c r="D233" s="144"/>
      <c r="E233" s="144"/>
      <c r="F233" s="144"/>
      <c r="G233" s="144"/>
      <c r="H233" s="144"/>
      <c r="I233" s="144"/>
      <c r="J233" s="144"/>
      <c r="K233" s="144"/>
    </row>
    <row r="234" spans="2:11" x14ac:dyDescent="0.3">
      <c r="B234" s="144"/>
      <c r="C234" s="144"/>
      <c r="D234" s="144"/>
      <c r="E234" s="144"/>
      <c r="F234" s="144"/>
      <c r="G234" s="144"/>
      <c r="H234" s="144"/>
      <c r="I234" s="144"/>
      <c r="J234" s="144"/>
      <c r="K234" s="144"/>
    </row>
    <row r="235" spans="2:11" x14ac:dyDescent="0.3">
      <c r="B235" s="144"/>
      <c r="C235" s="144"/>
      <c r="D235" s="144"/>
      <c r="E235" s="144"/>
      <c r="F235" s="144"/>
      <c r="G235" s="144"/>
      <c r="H235" s="144"/>
      <c r="I235" s="144"/>
      <c r="J235" s="144"/>
      <c r="K235" s="144"/>
    </row>
    <row r="236" spans="2:11" x14ac:dyDescent="0.3">
      <c r="B236" s="144"/>
      <c r="C236" s="144"/>
      <c r="D236" s="144"/>
      <c r="E236" s="144"/>
      <c r="F236" s="144"/>
      <c r="G236" s="144"/>
      <c r="H236" s="144"/>
      <c r="I236" s="144"/>
      <c r="J236" s="144"/>
      <c r="K236" s="144"/>
    </row>
    <row r="237" spans="2:11" x14ac:dyDescent="0.3">
      <c r="B237" s="144"/>
      <c r="C237" s="144"/>
      <c r="D237" s="144"/>
      <c r="E237" s="144"/>
      <c r="F237" s="144"/>
      <c r="G237" s="144"/>
      <c r="H237" s="144"/>
      <c r="I237" s="144"/>
      <c r="J237" s="144"/>
      <c r="K237" s="144"/>
    </row>
    <row r="238" spans="2:11" x14ac:dyDescent="0.3">
      <c r="B238" s="144"/>
      <c r="C238" s="144"/>
      <c r="D238" s="144"/>
      <c r="E238" s="144"/>
      <c r="F238" s="144"/>
      <c r="G238" s="144"/>
      <c r="H238" s="144"/>
      <c r="I238" s="144"/>
      <c r="J238" s="144"/>
      <c r="K238" s="144"/>
    </row>
    <row r="239" spans="2:11" x14ac:dyDescent="0.3">
      <c r="B239" s="144" t="s">
        <v>236</v>
      </c>
      <c r="C239" s="144"/>
      <c r="D239" s="144"/>
      <c r="E239" s="144"/>
      <c r="F239" s="144"/>
      <c r="G239" s="144"/>
      <c r="H239" s="144"/>
      <c r="I239" s="144"/>
      <c r="J239" s="144"/>
      <c r="K239" s="144"/>
    </row>
    <row r="240" spans="2:11" x14ac:dyDescent="0.3">
      <c r="B240" s="144" t="s">
        <v>237</v>
      </c>
      <c r="C240" s="144"/>
      <c r="D240" s="144"/>
      <c r="E240" s="144"/>
      <c r="F240" s="144"/>
      <c r="G240" s="144"/>
      <c r="H240" s="144"/>
      <c r="I240" s="144"/>
      <c r="J240" s="144"/>
      <c r="K240" s="144"/>
    </row>
    <row r="241" spans="1:11" x14ac:dyDescent="0.3">
      <c r="B241" s="144"/>
      <c r="C241" s="144"/>
      <c r="D241" s="144"/>
      <c r="E241" s="144"/>
      <c r="F241" s="144"/>
      <c r="G241" s="144"/>
      <c r="H241" s="144"/>
      <c r="I241" s="144"/>
      <c r="J241" s="144"/>
      <c r="K241" s="144"/>
    </row>
    <row r="242" spans="1:11" x14ac:dyDescent="0.3">
      <c r="B242" s="144" t="s">
        <v>238</v>
      </c>
      <c r="C242" s="144"/>
      <c r="D242" s="144"/>
      <c r="E242" s="144"/>
      <c r="F242" s="144"/>
      <c r="G242" s="144"/>
      <c r="H242" s="144"/>
      <c r="I242" s="144"/>
      <c r="J242" s="144"/>
      <c r="K242" s="144"/>
    </row>
    <row r="243" spans="1:11" x14ac:dyDescent="0.3">
      <c r="B243" s="144"/>
      <c r="C243" s="144"/>
      <c r="D243" s="144"/>
      <c r="E243" s="144"/>
      <c r="F243" s="144"/>
      <c r="G243" s="144"/>
      <c r="H243" s="144"/>
      <c r="I243" s="144"/>
      <c r="J243" s="144"/>
      <c r="K243" s="144"/>
    </row>
    <row r="244" spans="1:11" x14ac:dyDescent="0.3">
      <c r="B244" s="144"/>
      <c r="C244" s="144"/>
      <c r="D244" s="144"/>
      <c r="E244" s="144"/>
      <c r="F244" s="144"/>
      <c r="G244" s="144"/>
      <c r="H244" s="144"/>
      <c r="I244" s="144"/>
      <c r="J244" s="144"/>
      <c r="K244" s="144"/>
    </row>
    <row r="245" spans="1:11" x14ac:dyDescent="0.3">
      <c r="B245" s="144"/>
      <c r="C245" s="144"/>
      <c r="D245" s="144"/>
      <c r="E245" s="144"/>
      <c r="F245" s="144"/>
      <c r="G245" s="144"/>
      <c r="H245" s="144"/>
      <c r="I245" s="144"/>
      <c r="J245" s="144"/>
      <c r="K245" s="144"/>
    </row>
    <row r="246" spans="1:11" x14ac:dyDescent="0.3">
      <c r="B246" s="144"/>
      <c r="C246" s="144"/>
      <c r="D246" s="144"/>
      <c r="E246" s="144"/>
      <c r="F246" s="144"/>
      <c r="G246" s="144"/>
      <c r="H246" s="144"/>
      <c r="I246" s="144"/>
      <c r="J246" s="144"/>
      <c r="K246" s="144"/>
    </row>
    <row r="247" spans="1:11" x14ac:dyDescent="0.3">
      <c r="B247" s="144"/>
      <c r="C247" s="144"/>
      <c r="D247" s="144"/>
      <c r="E247" s="144"/>
      <c r="F247" s="144"/>
      <c r="G247" s="144"/>
      <c r="H247" s="144"/>
      <c r="I247" s="144"/>
      <c r="J247" s="144"/>
      <c r="K247" s="144"/>
    </row>
    <row r="248" spans="1:11" x14ac:dyDescent="0.3">
      <c r="B248" s="144"/>
      <c r="C248" s="144"/>
      <c r="D248" s="144"/>
      <c r="E248" s="144"/>
      <c r="F248" s="144"/>
      <c r="G248" s="144"/>
      <c r="H248" s="144"/>
      <c r="I248" s="144"/>
      <c r="J248" s="144"/>
      <c r="K248" s="144"/>
    </row>
    <row r="249" spans="1:11" x14ac:dyDescent="0.3">
      <c r="B249" s="144"/>
      <c r="C249" s="144"/>
      <c r="D249" s="144"/>
      <c r="E249" s="144"/>
      <c r="F249" s="144"/>
      <c r="G249" s="144"/>
      <c r="H249" s="144"/>
      <c r="I249" s="144"/>
      <c r="J249" s="144"/>
      <c r="K249" s="144"/>
    </row>
    <row r="250" spans="1:11" x14ac:dyDescent="0.3">
      <c r="B250" s="144"/>
      <c r="C250" s="144"/>
      <c r="D250" s="144"/>
      <c r="E250" s="144"/>
      <c r="F250" s="144"/>
      <c r="G250" s="144"/>
      <c r="H250" s="144"/>
      <c r="I250" s="144"/>
      <c r="J250" s="144"/>
      <c r="K250" s="144"/>
    </row>
    <row r="251" spans="1:11" x14ac:dyDescent="0.3">
      <c r="B251" s="144"/>
      <c r="C251" s="144"/>
      <c r="D251" s="144"/>
      <c r="E251" s="144"/>
      <c r="F251" s="144"/>
      <c r="G251" s="144"/>
      <c r="H251" s="144"/>
      <c r="I251" s="144"/>
      <c r="J251" s="144"/>
      <c r="K251" s="144"/>
    </row>
    <row r="252" spans="1:11" x14ac:dyDescent="0.3">
      <c r="B252" s="144"/>
      <c r="C252" s="144"/>
      <c r="D252" s="144"/>
      <c r="E252" s="144"/>
      <c r="F252" s="144"/>
      <c r="G252" s="144"/>
      <c r="H252" s="144"/>
      <c r="I252" s="144"/>
      <c r="J252" s="144"/>
      <c r="K252" s="144"/>
    </row>
    <row r="253" spans="1:11" x14ac:dyDescent="0.3">
      <c r="B253" s="144" t="s">
        <v>239</v>
      </c>
      <c r="C253" s="144"/>
      <c r="D253" s="144"/>
      <c r="E253" s="144"/>
      <c r="F253" s="144"/>
      <c r="G253" s="144"/>
      <c r="H253" s="144"/>
      <c r="I253" s="144"/>
      <c r="J253" s="144"/>
      <c r="K253" s="144"/>
    </row>
    <row r="254" spans="1:11" x14ac:dyDescent="0.3">
      <c r="B254" s="144"/>
      <c r="C254" s="144"/>
      <c r="D254" s="144"/>
      <c r="E254" s="144"/>
      <c r="F254" s="144"/>
      <c r="G254" s="144"/>
      <c r="H254" s="144"/>
      <c r="I254" s="144"/>
      <c r="J254" s="144"/>
      <c r="K254" s="144"/>
    </row>
    <row r="255" spans="1:11" x14ac:dyDescent="0.3">
      <c r="A255" s="123" t="s">
        <v>246</v>
      </c>
      <c r="B255" s="144"/>
      <c r="C255" s="144"/>
      <c r="D255" s="144"/>
      <c r="E255" s="144"/>
      <c r="F255" s="144"/>
      <c r="G255" s="144"/>
      <c r="H255" s="144"/>
      <c r="I255" s="144"/>
      <c r="J255" s="144"/>
      <c r="K255" s="144"/>
    </row>
    <row r="257" spans="1:2" s="144" customFormat="1" x14ac:dyDescent="0.3">
      <c r="B257" s="144" t="s">
        <v>247</v>
      </c>
    </row>
    <row r="258" spans="1:2" s="144" customFormat="1" x14ac:dyDescent="0.3"/>
    <row r="259" spans="1:2" x14ac:dyDescent="0.3">
      <c r="B259" t="s">
        <v>240</v>
      </c>
    </row>
    <row r="260" spans="1:2" x14ac:dyDescent="0.3">
      <c r="B260" t="s">
        <v>241</v>
      </c>
    </row>
    <row r="261" spans="1:2" x14ac:dyDescent="0.3">
      <c r="B261" t="s">
        <v>242</v>
      </c>
    </row>
    <row r="262" spans="1:2" x14ac:dyDescent="0.3">
      <c r="B262" t="s">
        <v>243</v>
      </c>
    </row>
    <row r="263" spans="1:2" x14ac:dyDescent="0.3">
      <c r="B263" t="s">
        <v>244</v>
      </c>
    </row>
    <row r="264" spans="1:2" x14ac:dyDescent="0.3">
      <c r="B264" t="s">
        <v>245</v>
      </c>
    </row>
    <row r="266" spans="1:2" x14ac:dyDescent="0.3">
      <c r="B266" t="s">
        <v>248</v>
      </c>
    </row>
    <row r="268" spans="1:2" x14ac:dyDescent="0.3">
      <c r="A268" s="123" t="s">
        <v>276</v>
      </c>
    </row>
    <row r="270" spans="1:2" s="144" customFormat="1" x14ac:dyDescent="0.3">
      <c r="B270" s="123" t="s">
        <v>282</v>
      </c>
    </row>
    <row r="271" spans="1:2" s="144" customFormat="1" x14ac:dyDescent="0.3">
      <c r="B271" s="123"/>
    </row>
    <row r="272" spans="1:2" s="144" customFormat="1" x14ac:dyDescent="0.3">
      <c r="B272" s="248" t="s">
        <v>283</v>
      </c>
    </row>
    <row r="273" spans="2:2" s="144" customFormat="1" x14ac:dyDescent="0.3">
      <c r="B273" s="248" t="s">
        <v>284</v>
      </c>
    </row>
    <row r="274" spans="2:2" s="144" customFormat="1" x14ac:dyDescent="0.3">
      <c r="B274" s="248" t="s">
        <v>285</v>
      </c>
    </row>
    <row r="275" spans="2:2" s="144" customFormat="1" x14ac:dyDescent="0.3">
      <c r="B275" s="248" t="s">
        <v>295</v>
      </c>
    </row>
    <row r="276" spans="2:2" s="144" customFormat="1" x14ac:dyDescent="0.3"/>
    <row r="277" spans="2:2" x14ac:dyDescent="0.3">
      <c r="B277" s="123" t="s">
        <v>277</v>
      </c>
    </row>
    <row r="279" spans="2:2" x14ac:dyDescent="0.3">
      <c r="B279" t="s">
        <v>278</v>
      </c>
    </row>
    <row r="280" spans="2:2" x14ac:dyDescent="0.3">
      <c r="B280" t="s">
        <v>279</v>
      </c>
    </row>
    <row r="281" spans="2:2" x14ac:dyDescent="0.3">
      <c r="B281" t="s">
        <v>280</v>
      </c>
    </row>
    <row r="282" spans="2:2" x14ac:dyDescent="0.3">
      <c r="B282" t="s">
        <v>281</v>
      </c>
    </row>
    <row r="283" spans="2:2" x14ac:dyDescent="0.3">
      <c r="B283" t="s">
        <v>291</v>
      </c>
    </row>
    <row r="284" spans="2:2" s="144" customFormat="1" x14ac:dyDescent="0.3"/>
    <row r="285" spans="2:2" x14ac:dyDescent="0.3">
      <c r="B285" s="123" t="s">
        <v>184</v>
      </c>
    </row>
    <row r="286" spans="2:2" x14ac:dyDescent="0.3">
      <c r="B286" s="123"/>
    </row>
    <row r="287" spans="2:2" x14ac:dyDescent="0.3">
      <c r="B287" t="s">
        <v>286</v>
      </c>
    </row>
    <row r="289" spans="2:2" x14ac:dyDescent="0.3">
      <c r="B289" s="123" t="s">
        <v>287</v>
      </c>
    </row>
    <row r="291" spans="2:2" x14ac:dyDescent="0.3">
      <c r="B291" s="144" t="s">
        <v>286</v>
      </c>
    </row>
    <row r="293" spans="2:2" x14ac:dyDescent="0.3">
      <c r="B293" s="123" t="s">
        <v>62</v>
      </c>
    </row>
    <row r="295" spans="2:2" x14ac:dyDescent="0.3">
      <c r="B295" s="144" t="s">
        <v>286</v>
      </c>
    </row>
    <row r="297" spans="2:2" x14ac:dyDescent="0.3">
      <c r="B297" s="123" t="s">
        <v>103</v>
      </c>
    </row>
    <row r="298" spans="2:2" x14ac:dyDescent="0.3">
      <c r="B298" s="144" t="s">
        <v>286</v>
      </c>
    </row>
    <row r="299" spans="2:2" x14ac:dyDescent="0.3">
      <c r="B299" s="123" t="s">
        <v>104</v>
      </c>
    </row>
    <row r="300" spans="2:2" x14ac:dyDescent="0.3">
      <c r="B300" s="144" t="s">
        <v>286</v>
      </c>
    </row>
    <row r="302" spans="2:2" x14ac:dyDescent="0.3">
      <c r="B302" s="123" t="s">
        <v>229</v>
      </c>
    </row>
    <row r="304" spans="2:2" x14ac:dyDescent="0.3">
      <c r="B304" t="s">
        <v>289</v>
      </c>
    </row>
    <row r="305" spans="1:2" x14ac:dyDescent="0.3">
      <c r="B305" t="s">
        <v>290</v>
      </c>
    </row>
    <row r="306" spans="1:2" x14ac:dyDescent="0.3">
      <c r="B306" t="s">
        <v>296</v>
      </c>
    </row>
    <row r="308" spans="1:2" x14ac:dyDescent="0.3">
      <c r="A308" s="123" t="s">
        <v>276</v>
      </c>
    </row>
    <row r="310" spans="1:2" x14ac:dyDescent="0.3">
      <c r="B310" t="s">
        <v>297</v>
      </c>
    </row>
    <row r="312" spans="1:2" x14ac:dyDescent="0.3">
      <c r="B312" t="s">
        <v>298</v>
      </c>
    </row>
    <row r="313" spans="1:2" x14ac:dyDescent="0.3">
      <c r="B313" t="s">
        <v>311</v>
      </c>
    </row>
    <row r="315" spans="1:2" x14ac:dyDescent="0.3">
      <c r="A315" s="123" t="s">
        <v>312</v>
      </c>
      <c r="B315" s="144"/>
    </row>
    <row r="317" spans="1:2" x14ac:dyDescent="0.3">
      <c r="B317" t="s">
        <v>313</v>
      </c>
    </row>
    <row r="318" spans="1:2" x14ac:dyDescent="0.3">
      <c r="B318" t="s">
        <v>314</v>
      </c>
    </row>
    <row r="320" spans="1:2" x14ac:dyDescent="0.3">
      <c r="A320" s="123" t="s">
        <v>316</v>
      </c>
    </row>
    <row r="322" spans="1:2" x14ac:dyDescent="0.3">
      <c r="B322" t="s">
        <v>317</v>
      </c>
    </row>
    <row r="324" spans="1:2" x14ac:dyDescent="0.3">
      <c r="A324" s="123" t="s">
        <v>451</v>
      </c>
    </row>
    <row r="326" spans="1:2" x14ac:dyDescent="0.3">
      <c r="B326" t="s">
        <v>441</v>
      </c>
    </row>
    <row r="327" spans="1:2" x14ac:dyDescent="0.3">
      <c r="B327" t="s">
        <v>443</v>
      </c>
    </row>
    <row r="328" spans="1:2" x14ac:dyDescent="0.3">
      <c r="B328" t="s">
        <v>442</v>
      </c>
    </row>
    <row r="329" spans="1:2" x14ac:dyDescent="0.3">
      <c r="B329" t="s">
        <v>444</v>
      </c>
    </row>
    <row r="330" spans="1:2" x14ac:dyDescent="0.3">
      <c r="B330" t="s">
        <v>445</v>
      </c>
    </row>
    <row r="331" spans="1:2" x14ac:dyDescent="0.3">
      <c r="B331" t="s">
        <v>446</v>
      </c>
    </row>
    <row r="332" spans="1:2" x14ac:dyDescent="0.3">
      <c r="B332" t="s">
        <v>447</v>
      </c>
    </row>
    <row r="333" spans="1:2" x14ac:dyDescent="0.3">
      <c r="B333" t="s">
        <v>448</v>
      </c>
    </row>
    <row r="334" spans="1:2" x14ac:dyDescent="0.3">
      <c r="B334" t="s">
        <v>452</v>
      </c>
    </row>
    <row r="335" spans="1:2" x14ac:dyDescent="0.3">
      <c r="B335" t="s">
        <v>453</v>
      </c>
    </row>
    <row r="338" spans="1:2" x14ac:dyDescent="0.3">
      <c r="A338" s="123" t="s">
        <v>460</v>
      </c>
    </row>
    <row r="340" spans="1:2" x14ac:dyDescent="0.3">
      <c r="B340" s="123" t="s">
        <v>177</v>
      </c>
    </row>
    <row r="342" spans="1:2" x14ac:dyDescent="0.3">
      <c r="B342" t="s">
        <v>461</v>
      </c>
    </row>
    <row r="347" spans="1:2" x14ac:dyDescent="0.3">
      <c r="B347" t="s">
        <v>462</v>
      </c>
    </row>
    <row r="349" spans="1:2" x14ac:dyDescent="0.3">
      <c r="B349" t="s">
        <v>463</v>
      </c>
    </row>
    <row r="351" spans="1:2" x14ac:dyDescent="0.3">
      <c r="B351" s="123" t="s">
        <v>181</v>
      </c>
    </row>
    <row r="353" spans="2:2" x14ac:dyDescent="0.3">
      <c r="B353" t="s">
        <v>464</v>
      </c>
    </row>
    <row r="354" spans="2:2" x14ac:dyDescent="0.3">
      <c r="B354" t="s">
        <v>465</v>
      </c>
    </row>
    <row r="356" spans="2:2" s="144" customFormat="1" x14ac:dyDescent="0.3">
      <c r="B356" s="123" t="s">
        <v>468</v>
      </c>
    </row>
    <row r="357" spans="2:2" s="144" customFormat="1" x14ac:dyDescent="0.3"/>
    <row r="358" spans="2:2" s="144" customFormat="1" x14ac:dyDescent="0.3">
      <c r="B358" s="144" t="s">
        <v>469</v>
      </c>
    </row>
    <row r="359" spans="2:2" s="144" customFormat="1" x14ac:dyDescent="0.3"/>
    <row r="360" spans="2:2" s="144" customFormat="1" x14ac:dyDescent="0.3">
      <c r="B360" s="123" t="s">
        <v>466</v>
      </c>
    </row>
    <row r="361" spans="2:2" s="144" customFormat="1" x14ac:dyDescent="0.3">
      <c r="B361" s="123"/>
    </row>
    <row r="362" spans="2:2" s="144" customFormat="1" x14ac:dyDescent="0.3">
      <c r="B362" s="144" t="s">
        <v>467</v>
      </c>
    </row>
    <row r="363" spans="2:2" s="144" customFormat="1" x14ac:dyDescent="0.3"/>
    <row r="364" spans="2:2" x14ac:dyDescent="0.3">
      <c r="B364" s="123" t="s">
        <v>62</v>
      </c>
    </row>
    <row r="366" spans="2:2" x14ac:dyDescent="0.3">
      <c r="B366" t="s">
        <v>470</v>
      </c>
    </row>
    <row r="368" spans="2:2" x14ac:dyDescent="0.3">
      <c r="B368" s="123" t="s">
        <v>103</v>
      </c>
    </row>
    <row r="370" spans="2:2" x14ac:dyDescent="0.3">
      <c r="B370" t="s">
        <v>471</v>
      </c>
    </row>
  </sheetData>
  <pageMargins left="0.70866141732283472" right="0.70866141732283472" top="0.78740157480314965" bottom="0.78740157480314965" header="0.31496062992125984" footer="0.31496062992125984"/>
  <pageSetup paperSize="9" scale="38" orientation="portrait" r:id="rId1"/>
  <headerFooter>
    <oddFooter>&amp;L&amp;F
&amp;A&amp;CFinanzantrag_FB_SEK_V4_0_250401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2" tint="-9.9978637043366805E-2"/>
    <pageSetUpPr fitToPage="1"/>
  </sheetPr>
  <dimension ref="A1:P27"/>
  <sheetViews>
    <sheetView showGridLines="0" zoomScale="90" zoomScaleNormal="90" workbookViewId="0">
      <selection activeCell="D11" sqref="D11"/>
    </sheetView>
  </sheetViews>
  <sheetFormatPr baseColWidth="10" defaultColWidth="0" defaultRowHeight="14.4" zeroHeight="1" x14ac:dyDescent="0.3"/>
  <cols>
    <col min="1" max="1" width="3.6640625" style="144" customWidth="1"/>
    <col min="2" max="2" width="11.44140625" style="144" customWidth="1"/>
    <col min="3" max="3" width="30.33203125" style="221" customWidth="1"/>
    <col min="4" max="5" width="20.6640625" style="144" customWidth="1"/>
    <col min="6" max="6" width="20.6640625" style="211" customWidth="1"/>
    <col min="7" max="7" width="5" style="144" customWidth="1"/>
    <col min="8" max="8" width="23.6640625" style="212" hidden="1" customWidth="1"/>
    <col min="9" max="9" width="23.6640625" style="144" hidden="1" customWidth="1"/>
    <col min="10" max="10" width="5.88671875" style="207" hidden="1" customWidth="1"/>
    <col min="11" max="11" width="18.5546875" style="144" hidden="1" customWidth="1"/>
    <col min="12" max="12" width="8.88671875" style="207" hidden="1" customWidth="1"/>
    <col min="13" max="16384" width="11.44140625" style="144" hidden="1"/>
  </cols>
  <sheetData>
    <row r="1" spans="2:16" ht="17.399999999999999" x14ac:dyDescent="0.3">
      <c r="B1" s="202" t="s">
        <v>319</v>
      </c>
      <c r="E1" s="210"/>
      <c r="F1" s="228"/>
      <c r="G1" s="229"/>
      <c r="H1" s="228"/>
      <c r="I1" s="229"/>
      <c r="J1" s="230"/>
      <c r="K1" s="231"/>
    </row>
    <row r="2" spans="2:16" s="3" customFormat="1" ht="17.100000000000001" customHeight="1" x14ac:dyDescent="0.25">
      <c r="B2" s="133"/>
      <c r="F2" s="199"/>
      <c r="G2" s="199"/>
      <c r="H2" s="70"/>
      <c r="I2" s="70"/>
      <c r="J2" s="208"/>
      <c r="K2" s="199"/>
      <c r="L2" s="209"/>
      <c r="M2" s="70"/>
      <c r="N2" s="70"/>
      <c r="O2" s="70"/>
      <c r="P2" s="70"/>
    </row>
    <row r="3" spans="2:16" s="3" customFormat="1" ht="17.100000000000001" customHeight="1" x14ac:dyDescent="0.3">
      <c r="B3" s="253" t="s">
        <v>5</v>
      </c>
      <c r="D3" s="213">
        <f>Deckblatt!C20</f>
        <v>0</v>
      </c>
      <c r="E3" s="232"/>
      <c r="F3" s="213"/>
      <c r="G3" s="199"/>
      <c r="H3" s="70"/>
      <c r="I3" s="70"/>
      <c r="J3" s="208"/>
      <c r="K3" s="199"/>
      <c r="L3" s="209"/>
      <c r="M3" s="70"/>
      <c r="N3" s="70"/>
      <c r="O3" s="70"/>
      <c r="P3" s="198"/>
    </row>
    <row r="4" spans="2:16" s="3" customFormat="1" ht="17.100000000000001" customHeight="1" x14ac:dyDescent="0.3">
      <c r="B4" s="253" t="s">
        <v>6</v>
      </c>
      <c r="D4" s="233">
        <f>Deckblatt!C27</f>
        <v>0</v>
      </c>
      <c r="E4" s="234"/>
      <c r="F4" s="234"/>
      <c r="G4" s="71"/>
      <c r="H4" s="71"/>
      <c r="I4" s="71"/>
      <c r="J4" s="208"/>
      <c r="K4" s="201"/>
      <c r="L4" s="209"/>
      <c r="M4" s="71"/>
      <c r="N4" s="71"/>
      <c r="O4" s="71"/>
      <c r="P4" s="198"/>
    </row>
    <row r="5" spans="2:16" s="3" customFormat="1" ht="17.100000000000001" customHeight="1" x14ac:dyDescent="0.25">
      <c r="B5" s="254" t="s">
        <v>8</v>
      </c>
      <c r="D5" s="214" t="str">
        <f>CONCATENATE(TEXT(von,"tt.MM.jjjj"),"  bis  ",TEXT(bis,"tt.MM.jjjj"))</f>
        <v>00.01.1900  bis  00.01.1900</v>
      </c>
      <c r="E5" s="214"/>
      <c r="F5" s="200"/>
      <c r="G5" s="200"/>
      <c r="H5" s="72"/>
      <c r="I5" s="72"/>
      <c r="J5" s="208"/>
      <c r="K5" s="200"/>
      <c r="L5" s="209"/>
      <c r="M5" s="72"/>
      <c r="N5" s="72"/>
      <c r="O5" s="72"/>
      <c r="P5" s="198"/>
    </row>
    <row r="6" spans="2:16" s="3" customFormat="1" ht="17.100000000000001" customHeight="1" x14ac:dyDescent="0.3">
      <c r="B6" s="253" t="s">
        <v>12</v>
      </c>
      <c r="D6" s="233" t="str">
        <f>Deckblatt!C9</f>
        <v>?</v>
      </c>
      <c r="E6" s="235"/>
      <c r="F6" s="213"/>
      <c r="G6" s="72"/>
      <c r="H6" s="72"/>
      <c r="I6" s="72"/>
      <c r="J6" s="208"/>
      <c r="K6" s="200"/>
      <c r="L6" s="209"/>
      <c r="M6" s="72"/>
      <c r="N6" s="72"/>
      <c r="O6" s="72"/>
      <c r="P6" s="198"/>
    </row>
    <row r="7" spans="2:16" ht="15.6" x14ac:dyDescent="0.3">
      <c r="C7" s="148"/>
      <c r="D7" s="199"/>
      <c r="E7" s="210"/>
      <c r="F7" s="228"/>
      <c r="G7" s="229"/>
      <c r="H7" s="228"/>
      <c r="I7" s="229"/>
      <c r="J7" s="230"/>
      <c r="K7" s="231"/>
    </row>
    <row r="8" spans="2:16" s="217" customFormat="1" ht="19.95" customHeight="1" x14ac:dyDescent="0.3">
      <c r="C8" s="226"/>
      <c r="D8" s="218"/>
      <c r="E8" s="218"/>
      <c r="F8" s="220"/>
      <c r="G8" s="236"/>
      <c r="H8" s="236"/>
      <c r="I8" s="220"/>
      <c r="J8" s="236"/>
      <c r="K8" s="236"/>
    </row>
    <row r="9" spans="2:16" s="217" customFormat="1" ht="8.25" customHeight="1" x14ac:dyDescent="0.3">
      <c r="C9" s="222"/>
      <c r="D9" s="218"/>
      <c r="E9" s="218"/>
      <c r="F9" s="216"/>
      <c r="G9" s="216"/>
      <c r="H9" s="216"/>
      <c r="I9" s="216"/>
      <c r="J9" s="216"/>
    </row>
    <row r="10" spans="2:16" s="237" customFormat="1" ht="45" customHeight="1" x14ac:dyDescent="0.3">
      <c r="B10" s="377" t="s">
        <v>320</v>
      </c>
      <c r="C10" s="377" t="s">
        <v>321</v>
      </c>
      <c r="D10" s="378" t="s">
        <v>458</v>
      </c>
      <c r="E10" s="379" t="s">
        <v>322</v>
      </c>
      <c r="F10" s="378" t="s">
        <v>323</v>
      </c>
      <c r="G10" s="223"/>
    </row>
    <row r="11" spans="2:16" s="224" customFormat="1" ht="30" customHeight="1" x14ac:dyDescent="0.3">
      <c r="B11" s="256" t="s">
        <v>324</v>
      </c>
      <c r="C11" s="255" t="s">
        <v>179</v>
      </c>
      <c r="D11" s="257"/>
      <c r="E11" s="258"/>
      <c r="F11" s="258"/>
    </row>
    <row r="12" spans="2:16" s="224" customFormat="1" ht="30" customHeight="1" x14ac:dyDescent="0.3">
      <c r="B12" s="256" t="s">
        <v>325</v>
      </c>
      <c r="C12" s="259" t="s">
        <v>326</v>
      </c>
      <c r="D12" s="257"/>
      <c r="E12" s="258"/>
      <c r="F12" s="258"/>
    </row>
    <row r="13" spans="2:16" s="224" customFormat="1" ht="30" customHeight="1" x14ac:dyDescent="0.3">
      <c r="B13" s="260" t="s">
        <v>327</v>
      </c>
      <c r="C13" s="259" t="s">
        <v>328</v>
      </c>
      <c r="D13" s="257"/>
      <c r="E13" s="258"/>
      <c r="F13" s="258"/>
    </row>
    <row r="14" spans="2:16" s="224" customFormat="1" ht="30" customHeight="1" x14ac:dyDescent="0.3">
      <c r="B14" s="256" t="s">
        <v>457</v>
      </c>
      <c r="C14" s="259" t="s">
        <v>456</v>
      </c>
      <c r="D14" s="257"/>
      <c r="E14" s="261"/>
      <c r="F14" s="261"/>
    </row>
    <row r="15" spans="2:16" s="224" customFormat="1" ht="30" customHeight="1" x14ac:dyDescent="0.3">
      <c r="B15" s="260" t="s">
        <v>329</v>
      </c>
      <c r="C15" s="259" t="s">
        <v>330</v>
      </c>
      <c r="D15" s="257"/>
      <c r="E15" s="258"/>
      <c r="F15" s="258"/>
    </row>
    <row r="16" spans="2:16" s="224" customFormat="1" ht="30" customHeight="1" x14ac:dyDescent="0.3">
      <c r="B16" s="256" t="s">
        <v>331</v>
      </c>
      <c r="C16" s="259" t="s">
        <v>332</v>
      </c>
      <c r="D16" s="257"/>
      <c r="E16" s="261"/>
      <c r="F16" s="261"/>
    </row>
    <row r="17" spans="2:6" s="224" customFormat="1" ht="30" customHeight="1" x14ac:dyDescent="0.3">
      <c r="B17" s="256" t="s">
        <v>333</v>
      </c>
      <c r="C17" s="259" t="s">
        <v>334</v>
      </c>
      <c r="D17" s="261"/>
      <c r="E17" s="261"/>
      <c r="F17" s="261"/>
    </row>
    <row r="18" spans="2:6" s="224" customFormat="1" ht="30" customHeight="1" x14ac:dyDescent="0.3">
      <c r="B18" s="262" t="s">
        <v>335</v>
      </c>
      <c r="C18" s="259" t="s">
        <v>336</v>
      </c>
      <c r="D18" s="257"/>
      <c r="E18" s="261"/>
      <c r="F18" s="261"/>
    </row>
    <row r="19" spans="2:6" s="224" customFormat="1" ht="30" customHeight="1" x14ac:dyDescent="0.3">
      <c r="B19" s="256" t="s">
        <v>337</v>
      </c>
      <c r="C19" s="259" t="s">
        <v>338</v>
      </c>
      <c r="D19" s="257"/>
      <c r="E19" s="261"/>
      <c r="F19" s="261"/>
    </row>
    <row r="20" spans="2:6" s="224" customFormat="1" ht="30" customHeight="1" x14ac:dyDescent="0.3">
      <c r="B20" s="256" t="s">
        <v>339</v>
      </c>
      <c r="C20" s="255" t="s">
        <v>340</v>
      </c>
      <c r="D20" s="257"/>
      <c r="E20" s="261"/>
      <c r="F20" s="261"/>
    </row>
    <row r="21" spans="2:6" s="224" customFormat="1" ht="30" customHeight="1" x14ac:dyDescent="0.3">
      <c r="B21" s="256" t="s">
        <v>341</v>
      </c>
      <c r="C21" s="255" t="s">
        <v>342</v>
      </c>
      <c r="D21" s="257"/>
      <c r="E21" s="258"/>
      <c r="F21" s="258"/>
    </row>
    <row r="22" spans="2:6" s="224" customFormat="1" ht="30" customHeight="1" x14ac:dyDescent="0.3">
      <c r="B22" s="256" t="s">
        <v>343</v>
      </c>
      <c r="C22" s="259" t="s">
        <v>344</v>
      </c>
      <c r="D22" s="257"/>
      <c r="E22" s="258"/>
      <c r="F22" s="258"/>
    </row>
    <row r="23" spans="2:6" s="225" customFormat="1" ht="30" customHeight="1" x14ac:dyDescent="0.3">
      <c r="B23" s="256" t="s">
        <v>345</v>
      </c>
      <c r="C23" s="255" t="s">
        <v>346</v>
      </c>
      <c r="D23" s="257"/>
      <c r="E23" s="258"/>
      <c r="F23" s="258"/>
    </row>
    <row r="24" spans="2:6" s="225" customFormat="1" ht="4.95" customHeight="1" x14ac:dyDescent="0.3">
      <c r="B24" s="368"/>
      <c r="C24" s="369"/>
      <c r="D24" s="370"/>
      <c r="E24" s="371"/>
      <c r="F24" s="371"/>
    </row>
    <row r="25" spans="2:6" s="224" customFormat="1" ht="30" customHeight="1" x14ac:dyDescent="0.3">
      <c r="B25" s="256" t="s">
        <v>347</v>
      </c>
      <c r="C25" s="259" t="s">
        <v>348</v>
      </c>
      <c r="D25" s="257"/>
      <c r="E25" s="258"/>
      <c r="F25" s="258"/>
    </row>
    <row r="26" spans="2:6" s="224" customFormat="1" ht="30" customHeight="1" x14ac:dyDescent="0.3">
      <c r="B26" s="256" t="s">
        <v>349</v>
      </c>
      <c r="C26" s="259" t="s">
        <v>350</v>
      </c>
      <c r="D26" s="257"/>
      <c r="E26" s="261"/>
      <c r="F26" s="261"/>
    </row>
    <row r="27" spans="2:6" s="219" customFormat="1" ht="21.75" customHeight="1" x14ac:dyDescent="0.25"/>
  </sheetData>
  <sheetProtection algorithmName="SHA-512" hashValue="59/J+Ibc+MCg6y/DYw5UoaGPqf8l/Mu0nYAfdYknRTCpNl0cNRW/z7GwpORxRyOH9T1bxmf/pSSElnwDGfSAfw==" saltValue="4thA3lYxE0Msbn9qdHdluQ==" spinCount="100000" sheet="1" selectLockedCells="1"/>
  <pageMargins left="0.70866141732283472" right="0.70866141732283472" top="0.98425196850393704" bottom="0.74803149606299213" header="0.31496062992125984" footer="0.31496062992125984"/>
  <pageSetup paperSize="9" scale="77" orientation="portrait" r:id="rId1"/>
  <headerFooter>
    <oddHeader>&amp;L&amp;G&amp;R&amp;G</oddHeader>
    <oddFooter>&amp;L&amp;F
&amp;A&amp;CFinanzantrag_FB_SEK_V5_0_260706&amp;RSeite &amp;P / 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79998168889431442"/>
    <pageSetUpPr fitToPage="1"/>
  </sheetPr>
  <dimension ref="A1:I312"/>
  <sheetViews>
    <sheetView showGridLines="0" zoomScale="90" zoomScaleNormal="90" zoomScalePageLayoutView="90" workbookViewId="0">
      <selection activeCell="C10" sqref="C10"/>
    </sheetView>
  </sheetViews>
  <sheetFormatPr baseColWidth="10" defaultColWidth="0" defaultRowHeight="13.8" zeroHeight="1" x14ac:dyDescent="0.25"/>
  <cols>
    <col min="1" max="1" width="7" style="12" customWidth="1"/>
    <col min="2" max="2" width="15" style="12" hidden="1" customWidth="1"/>
    <col min="3" max="3" width="45.109375" style="281" customWidth="1"/>
    <col min="4" max="4" width="55.33203125" style="24" customWidth="1"/>
    <col min="5" max="5" width="87.5546875" style="11" customWidth="1"/>
    <col min="6" max="6" width="14.5546875" style="11" bestFit="1" customWidth="1"/>
    <col min="7" max="7" width="17.44140625" style="13" bestFit="1" customWidth="1"/>
    <col min="8" max="8" width="2.6640625" style="10" customWidth="1"/>
    <col min="9" max="9" width="2.6640625" style="10" hidden="1" customWidth="1"/>
    <col min="10" max="16384" width="11.44140625" style="10" hidden="1"/>
  </cols>
  <sheetData>
    <row r="1" spans="1:7" s="267" customFormat="1" ht="17.399999999999999" x14ac:dyDescent="0.3">
      <c r="A1" s="202" t="s">
        <v>116</v>
      </c>
      <c r="B1" s="263"/>
      <c r="C1" s="264"/>
      <c r="D1" s="263"/>
      <c r="E1" s="265"/>
      <c r="F1" s="265"/>
      <c r="G1" s="266"/>
    </row>
    <row r="2" spans="1:7" s="273" customFormat="1" ht="20.399999999999999" x14ac:dyDescent="0.35">
      <c r="A2" s="268"/>
      <c r="B2" s="268"/>
      <c r="C2" s="269"/>
      <c r="D2" s="270"/>
      <c r="E2" s="271"/>
      <c r="F2" s="271"/>
      <c r="G2" s="272"/>
    </row>
    <row r="3" spans="1:7" s="3" customFormat="1" ht="15" x14ac:dyDescent="0.25">
      <c r="A3" s="58"/>
      <c r="B3" s="58"/>
      <c r="C3" s="148" t="s">
        <v>5</v>
      </c>
      <c r="D3" s="213">
        <f>Deckblatt!C20</f>
        <v>0</v>
      </c>
      <c r="E3" s="70"/>
      <c r="F3" s="70"/>
      <c r="G3" s="20"/>
    </row>
    <row r="4" spans="1:7" s="3" customFormat="1" ht="15" x14ac:dyDescent="0.25">
      <c r="A4" s="58"/>
      <c r="B4" s="58"/>
      <c r="C4" s="148" t="s">
        <v>6</v>
      </c>
      <c r="D4" s="233">
        <f>Deckblatt!C27</f>
        <v>0</v>
      </c>
      <c r="E4" s="70"/>
      <c r="F4" s="198"/>
      <c r="G4" s="198"/>
    </row>
    <row r="5" spans="1:7" s="3" customFormat="1" ht="15" x14ac:dyDescent="0.25">
      <c r="A5" s="58"/>
      <c r="B5" s="58"/>
      <c r="C5" s="148" t="s">
        <v>8</v>
      </c>
      <c r="D5" s="274" t="str">
        <f>CONCATENATE(TEXT(von,"tt.MM.jjjj"),"  bis  ",TEXT(bis,"tt.MM.jjjj"))</f>
        <v>00.01.1900  bis  00.01.1900</v>
      </c>
      <c r="E5" s="72"/>
      <c r="F5" s="198"/>
      <c r="G5" s="198"/>
    </row>
    <row r="6" spans="1:7" s="3" customFormat="1" ht="15" x14ac:dyDescent="0.25">
      <c r="A6" s="58"/>
      <c r="B6" s="58"/>
      <c r="C6" s="148"/>
      <c r="D6" s="275"/>
      <c r="E6" s="72"/>
      <c r="F6" s="198"/>
      <c r="G6" s="198"/>
    </row>
    <row r="7" spans="1:7" s="3" customFormat="1" ht="15" x14ac:dyDescent="0.25">
      <c r="A7" s="58"/>
      <c r="B7" s="58"/>
      <c r="C7" s="148" t="s">
        <v>12</v>
      </c>
      <c r="D7" s="276" t="str">
        <f>Deckblatt!C9</f>
        <v>?</v>
      </c>
      <c r="E7" s="147"/>
      <c r="F7" s="277" t="s">
        <v>351</v>
      </c>
      <c r="G7" s="198"/>
    </row>
    <row r="8" spans="1:7" s="7" customFormat="1" ht="15" x14ac:dyDescent="0.25">
      <c r="A8" s="9"/>
      <c r="B8" s="9"/>
      <c r="C8" s="278"/>
      <c r="D8" s="21"/>
      <c r="E8" s="8"/>
      <c r="F8" s="279"/>
      <c r="G8" s="279"/>
    </row>
    <row r="9" spans="1:7" s="25" customFormat="1" ht="39.6" x14ac:dyDescent="0.3">
      <c r="A9" s="26" t="s">
        <v>0</v>
      </c>
      <c r="B9" s="134" t="s">
        <v>15</v>
      </c>
      <c r="C9" s="134" t="s">
        <v>98</v>
      </c>
      <c r="D9" s="26" t="s">
        <v>433</v>
      </c>
      <c r="E9" s="26" t="s">
        <v>16</v>
      </c>
      <c r="F9" s="26" t="s">
        <v>61</v>
      </c>
      <c r="G9" s="27" t="s">
        <v>17</v>
      </c>
    </row>
    <row r="10" spans="1:7" s="62" customFormat="1" ht="28.5" customHeight="1" x14ac:dyDescent="0.3">
      <c r="A10" s="60">
        <v>1</v>
      </c>
      <c r="B10" s="135" t="str">
        <f>IFERROR(VLOOKUP($C10,[1]Nachschlagen!$B$3:$C$65,2, FALSE),"-")</f>
        <v>-</v>
      </c>
      <c r="C10" s="126"/>
      <c r="D10" s="127"/>
      <c r="E10" s="127"/>
      <c r="F10" s="127"/>
      <c r="G10" s="280"/>
    </row>
    <row r="11" spans="1:7" s="64" customFormat="1" ht="28.5" customHeight="1" x14ac:dyDescent="0.3">
      <c r="A11" s="63">
        <v>2</v>
      </c>
      <c r="B11" s="135" t="str">
        <f>IFERROR(VLOOKUP($C11,[1]Nachschlagen!$B$3:$C$65,2, FALSE),"-")</f>
        <v>-</v>
      </c>
      <c r="C11" s="126"/>
      <c r="D11" s="127"/>
      <c r="E11" s="127"/>
      <c r="F11" s="127"/>
      <c r="G11" s="280"/>
    </row>
    <row r="12" spans="1:7" s="64" customFormat="1" ht="28.5" customHeight="1" x14ac:dyDescent="0.3">
      <c r="A12" s="60">
        <v>3</v>
      </c>
      <c r="B12" s="135" t="str">
        <f>IFERROR(VLOOKUP($C12,[1]Nachschlagen!$B$3:$C$65,2, FALSE),"-")</f>
        <v>-</v>
      </c>
      <c r="C12" s="126"/>
      <c r="D12" s="127"/>
      <c r="E12" s="127"/>
      <c r="F12" s="127"/>
      <c r="G12" s="280"/>
    </row>
    <row r="13" spans="1:7" s="64" customFormat="1" ht="28.5" customHeight="1" x14ac:dyDescent="0.3">
      <c r="A13" s="63">
        <v>4</v>
      </c>
      <c r="B13" s="135" t="str">
        <f>IFERROR(VLOOKUP($C13,[1]Nachschlagen!$B$3:$C$65,2, FALSE),"-")</f>
        <v>-</v>
      </c>
      <c r="C13" s="126"/>
      <c r="D13" s="127"/>
      <c r="E13" s="127"/>
      <c r="F13" s="127"/>
      <c r="G13" s="280"/>
    </row>
    <row r="14" spans="1:7" s="64" customFormat="1" ht="28.5" customHeight="1" x14ac:dyDescent="0.3">
      <c r="A14" s="60">
        <v>5</v>
      </c>
      <c r="B14" s="135" t="str">
        <f>IFERROR(VLOOKUP($C14,[1]Nachschlagen!$B$3:$C$65,2, FALSE),"-")</f>
        <v>-</v>
      </c>
      <c r="C14" s="126"/>
      <c r="D14" s="127"/>
      <c r="E14" s="127"/>
      <c r="F14" s="127"/>
      <c r="G14" s="280"/>
    </row>
    <row r="15" spans="1:7" s="64" customFormat="1" ht="28.5" customHeight="1" x14ac:dyDescent="0.3">
      <c r="A15" s="63">
        <v>6</v>
      </c>
      <c r="B15" s="135" t="str">
        <f>IFERROR(VLOOKUP($C15,[1]Nachschlagen!$B$3:$C$65,2, FALSE),"-")</f>
        <v>-</v>
      </c>
      <c r="C15" s="126"/>
      <c r="D15" s="127"/>
      <c r="E15" s="127"/>
      <c r="F15" s="127"/>
      <c r="G15" s="280"/>
    </row>
    <row r="16" spans="1:7" s="64" customFormat="1" ht="28.5" customHeight="1" x14ac:dyDescent="0.3">
      <c r="A16" s="60">
        <v>7</v>
      </c>
      <c r="B16" s="135" t="str">
        <f>IFERROR(VLOOKUP($C16,[1]Nachschlagen!$B$3:$C$65,2, FALSE),"-")</f>
        <v>-</v>
      </c>
      <c r="C16" s="126"/>
      <c r="D16" s="127"/>
      <c r="E16" s="127"/>
      <c r="F16" s="127"/>
      <c r="G16" s="280"/>
    </row>
    <row r="17" spans="1:7" s="64" customFormat="1" ht="28.5" customHeight="1" x14ac:dyDescent="0.3">
      <c r="A17" s="63">
        <v>8</v>
      </c>
      <c r="B17" s="135" t="str">
        <f>IFERROR(VLOOKUP($C17,[1]Nachschlagen!$B$3:$C$65,2, FALSE),"-")</f>
        <v>-</v>
      </c>
      <c r="C17" s="126"/>
      <c r="D17" s="127"/>
      <c r="E17" s="127"/>
      <c r="F17" s="127"/>
      <c r="G17" s="280"/>
    </row>
    <row r="18" spans="1:7" s="64" customFormat="1" ht="28.5" customHeight="1" x14ac:dyDescent="0.3">
      <c r="A18" s="60">
        <v>9</v>
      </c>
      <c r="B18" s="135" t="str">
        <f>IFERROR(VLOOKUP($C18,[1]Nachschlagen!$B$3:$C$65,2, FALSE),"-")</f>
        <v>-</v>
      </c>
      <c r="C18" s="126"/>
      <c r="D18" s="127"/>
      <c r="E18" s="127"/>
      <c r="F18" s="127"/>
      <c r="G18" s="280"/>
    </row>
    <row r="19" spans="1:7" s="64" customFormat="1" ht="28.5" customHeight="1" x14ac:dyDescent="0.3">
      <c r="A19" s="63">
        <v>10</v>
      </c>
      <c r="B19" s="135" t="str">
        <f>IFERROR(VLOOKUP($C19,[1]Nachschlagen!$B$3:$C$65,2, FALSE),"-")</f>
        <v>-</v>
      </c>
      <c r="C19" s="126"/>
      <c r="D19" s="127"/>
      <c r="E19" s="127"/>
      <c r="F19" s="127"/>
      <c r="G19" s="280"/>
    </row>
    <row r="20" spans="1:7" s="64" customFormat="1" ht="28.5" customHeight="1" x14ac:dyDescent="0.3">
      <c r="A20" s="60">
        <v>11</v>
      </c>
      <c r="B20" s="135" t="str">
        <f>IFERROR(VLOOKUP($C20,[1]Nachschlagen!$B$3:$C$65,2, FALSE),"-")</f>
        <v>-</v>
      </c>
      <c r="C20" s="126"/>
      <c r="D20" s="127"/>
      <c r="E20" s="127"/>
      <c r="F20" s="127"/>
      <c r="G20" s="280"/>
    </row>
    <row r="21" spans="1:7" s="64" customFormat="1" ht="28.5" customHeight="1" x14ac:dyDescent="0.3">
      <c r="A21" s="63">
        <v>12</v>
      </c>
      <c r="B21" s="135" t="str">
        <f>IFERROR(VLOOKUP($C21,[1]Nachschlagen!$B$3:$C$65,2, FALSE),"-")</f>
        <v>-</v>
      </c>
      <c r="C21" s="126"/>
      <c r="D21" s="127"/>
      <c r="E21" s="127"/>
      <c r="F21" s="127"/>
      <c r="G21" s="280"/>
    </row>
    <row r="22" spans="1:7" s="64" customFormat="1" ht="28.5" customHeight="1" x14ac:dyDescent="0.3">
      <c r="A22" s="60">
        <v>13</v>
      </c>
      <c r="B22" s="135" t="str">
        <f>IFERROR(VLOOKUP($C22,[1]Nachschlagen!$B$3:$C$65,2, FALSE),"-")</f>
        <v>-</v>
      </c>
      <c r="C22" s="126"/>
      <c r="D22" s="127"/>
      <c r="E22" s="127"/>
      <c r="F22" s="127"/>
      <c r="G22" s="280"/>
    </row>
    <row r="23" spans="1:7" s="64" customFormat="1" ht="28.5" customHeight="1" x14ac:dyDescent="0.3">
      <c r="A23" s="63">
        <v>14</v>
      </c>
      <c r="B23" s="135" t="str">
        <f>IFERROR(VLOOKUP($C23,[1]Nachschlagen!$B$3:$C$65,2, FALSE),"-")</f>
        <v>-</v>
      </c>
      <c r="C23" s="126"/>
      <c r="D23" s="127"/>
      <c r="E23" s="127"/>
      <c r="F23" s="127"/>
      <c r="G23" s="280"/>
    </row>
    <row r="24" spans="1:7" s="64" customFormat="1" ht="28.5" customHeight="1" x14ac:dyDescent="0.3">
      <c r="A24" s="60">
        <v>15</v>
      </c>
      <c r="B24" s="135" t="str">
        <f>IFERROR(VLOOKUP($C24,[1]Nachschlagen!$B$3:$C$65,2, FALSE),"-")</f>
        <v>-</v>
      </c>
      <c r="C24" s="126"/>
      <c r="D24" s="127"/>
      <c r="E24" s="127"/>
      <c r="F24" s="127"/>
      <c r="G24" s="280"/>
    </row>
    <row r="25" spans="1:7" s="64" customFormat="1" ht="28.5" customHeight="1" x14ac:dyDescent="0.3">
      <c r="A25" s="63">
        <v>16</v>
      </c>
      <c r="B25" s="135" t="str">
        <f>IFERROR(VLOOKUP($C25,[1]Nachschlagen!$B$3:$C$65,2, FALSE),"-")</f>
        <v>-</v>
      </c>
      <c r="C25" s="126"/>
      <c r="D25" s="127"/>
      <c r="E25" s="127"/>
      <c r="F25" s="127"/>
      <c r="G25" s="280"/>
    </row>
    <row r="26" spans="1:7" s="64" customFormat="1" ht="28.5" customHeight="1" x14ac:dyDescent="0.3">
      <c r="A26" s="60">
        <v>17</v>
      </c>
      <c r="B26" s="135" t="str">
        <f>IFERROR(VLOOKUP($C26,[1]Nachschlagen!$B$3:$C$65,2, FALSE),"-")</f>
        <v>-</v>
      </c>
      <c r="C26" s="126"/>
      <c r="D26" s="127"/>
      <c r="E26" s="127"/>
      <c r="F26" s="127"/>
      <c r="G26" s="280"/>
    </row>
    <row r="27" spans="1:7" s="64" customFormat="1" ht="28.5" customHeight="1" x14ac:dyDescent="0.3">
      <c r="A27" s="63">
        <v>18</v>
      </c>
      <c r="B27" s="135" t="str">
        <f>IFERROR(VLOOKUP($C27,[1]Nachschlagen!$B$3:$C$65,2, FALSE),"-")</f>
        <v>-</v>
      </c>
      <c r="C27" s="126"/>
      <c r="D27" s="127"/>
      <c r="E27" s="127"/>
      <c r="F27" s="127"/>
      <c r="G27" s="280"/>
    </row>
    <row r="28" spans="1:7" s="64" customFormat="1" ht="28.5" customHeight="1" x14ac:dyDescent="0.3">
      <c r="A28" s="60">
        <v>19</v>
      </c>
      <c r="B28" s="135" t="str">
        <f>IFERROR(VLOOKUP($C28,[1]Nachschlagen!$B$3:$C$65,2, FALSE),"-")</f>
        <v>-</v>
      </c>
      <c r="C28" s="126"/>
      <c r="D28" s="127"/>
      <c r="E28" s="127"/>
      <c r="F28" s="127"/>
      <c r="G28" s="280"/>
    </row>
    <row r="29" spans="1:7" s="64" customFormat="1" ht="28.5" customHeight="1" x14ac:dyDescent="0.3">
      <c r="A29" s="63">
        <v>20</v>
      </c>
      <c r="B29" s="135" t="str">
        <f>IFERROR(VLOOKUP($C29,[1]Nachschlagen!$B$3:$C$65,2, FALSE),"-")</f>
        <v>-</v>
      </c>
      <c r="C29" s="126"/>
      <c r="D29" s="127"/>
      <c r="E29" s="127"/>
      <c r="F29" s="127"/>
      <c r="G29" s="280"/>
    </row>
    <row r="30" spans="1:7" s="22" customFormat="1" ht="28.5" customHeight="1" x14ac:dyDescent="0.3">
      <c r="A30" s="60">
        <v>21</v>
      </c>
      <c r="B30" s="135" t="str">
        <f>IFERROR(VLOOKUP($C30,[1]Nachschlagen!$B$3:$C$65,2, FALSE),"-")</f>
        <v>-</v>
      </c>
      <c r="C30" s="126"/>
      <c r="D30" s="127"/>
      <c r="E30" s="127"/>
      <c r="F30" s="127"/>
      <c r="G30" s="280"/>
    </row>
    <row r="31" spans="1:7" s="22" customFormat="1" ht="28.5" customHeight="1" x14ac:dyDescent="0.3">
      <c r="A31" s="63">
        <v>22</v>
      </c>
      <c r="B31" s="135" t="str">
        <f>IFERROR(VLOOKUP($C31,[1]Nachschlagen!$B$3:$C$65,2, FALSE),"-")</f>
        <v>-</v>
      </c>
      <c r="C31" s="126"/>
      <c r="D31" s="127"/>
      <c r="E31" s="127"/>
      <c r="F31" s="127"/>
      <c r="G31" s="280"/>
    </row>
    <row r="32" spans="1:7" s="22" customFormat="1" ht="28.5" customHeight="1" x14ac:dyDescent="0.3">
      <c r="A32" s="60">
        <v>23</v>
      </c>
      <c r="B32" s="135" t="str">
        <f>IFERROR(VLOOKUP($C32,[1]Nachschlagen!$B$3:$C$65,2, FALSE),"-")</f>
        <v>-</v>
      </c>
      <c r="C32" s="126"/>
      <c r="D32" s="127"/>
      <c r="E32" s="127"/>
      <c r="F32" s="127"/>
      <c r="G32" s="280"/>
    </row>
    <row r="33" spans="1:7" s="22" customFormat="1" ht="28.5" customHeight="1" x14ac:dyDescent="0.3">
      <c r="A33" s="63">
        <v>24</v>
      </c>
      <c r="B33" s="135" t="str">
        <f>IFERROR(VLOOKUP($C33,[1]Nachschlagen!$B$3:$C$65,2, FALSE),"-")</f>
        <v>-</v>
      </c>
      <c r="C33" s="126"/>
      <c r="D33" s="127"/>
      <c r="E33" s="127"/>
      <c r="F33" s="127"/>
      <c r="G33" s="280"/>
    </row>
    <row r="34" spans="1:7" s="22" customFormat="1" ht="28.5" customHeight="1" x14ac:dyDescent="0.3">
      <c r="A34" s="60">
        <v>25</v>
      </c>
      <c r="B34" s="135" t="str">
        <f>IFERROR(VLOOKUP($C34,[1]Nachschlagen!$B$3:$C$65,2, FALSE),"-")</f>
        <v>-</v>
      </c>
      <c r="C34" s="126"/>
      <c r="D34" s="127"/>
      <c r="E34" s="127"/>
      <c r="F34" s="127"/>
      <c r="G34" s="280"/>
    </row>
    <row r="35" spans="1:7" s="22" customFormat="1" ht="28.5" customHeight="1" x14ac:dyDescent="0.3">
      <c r="A35" s="63">
        <v>26</v>
      </c>
      <c r="B35" s="135" t="str">
        <f>IFERROR(VLOOKUP($C35,[1]Nachschlagen!$B$3:$C$65,2, FALSE),"-")</f>
        <v>-</v>
      </c>
      <c r="C35" s="126"/>
      <c r="D35" s="127"/>
      <c r="E35" s="127"/>
      <c r="F35" s="127"/>
      <c r="G35" s="280"/>
    </row>
    <row r="36" spans="1:7" s="22" customFormat="1" ht="28.5" customHeight="1" x14ac:dyDescent="0.3">
      <c r="A36" s="60">
        <v>27</v>
      </c>
      <c r="B36" s="135" t="str">
        <f>IFERROR(VLOOKUP($C36,[1]Nachschlagen!$B$3:$C$65,2, FALSE),"-")</f>
        <v>-</v>
      </c>
      <c r="C36" s="126"/>
      <c r="D36" s="127"/>
      <c r="E36" s="127"/>
      <c r="F36" s="127"/>
      <c r="G36" s="280"/>
    </row>
    <row r="37" spans="1:7" s="22" customFormat="1" ht="28.5" customHeight="1" x14ac:dyDescent="0.3">
      <c r="A37" s="63">
        <v>28</v>
      </c>
      <c r="B37" s="135" t="str">
        <f>IFERROR(VLOOKUP($C37,[1]Nachschlagen!$B$3:$C$65,2, FALSE),"-")</f>
        <v>-</v>
      </c>
      <c r="C37" s="126"/>
      <c r="D37" s="127"/>
      <c r="E37" s="127"/>
      <c r="F37" s="127"/>
      <c r="G37" s="280"/>
    </row>
    <row r="38" spans="1:7" s="22" customFormat="1" ht="28.5" customHeight="1" x14ac:dyDescent="0.3">
      <c r="A38" s="60">
        <v>29</v>
      </c>
      <c r="B38" s="135" t="str">
        <f>IFERROR(VLOOKUP($C38,[1]Nachschlagen!$B$3:$C$65,2, FALSE),"-")</f>
        <v>-</v>
      </c>
      <c r="C38" s="126"/>
      <c r="D38" s="127"/>
      <c r="E38" s="127"/>
      <c r="F38" s="127"/>
      <c r="G38" s="280"/>
    </row>
    <row r="39" spans="1:7" s="22" customFormat="1" ht="28.5" customHeight="1" x14ac:dyDescent="0.3">
      <c r="A39" s="63">
        <v>30</v>
      </c>
      <c r="B39" s="135" t="str">
        <f>IFERROR(VLOOKUP($C39,[1]Nachschlagen!$B$3:$C$65,2, FALSE),"-")</f>
        <v>-</v>
      </c>
      <c r="C39" s="126"/>
      <c r="D39" s="127"/>
      <c r="E39" s="127"/>
      <c r="F39" s="127"/>
      <c r="G39" s="280"/>
    </row>
    <row r="40" spans="1:7" s="22" customFormat="1" ht="28.5" customHeight="1" x14ac:dyDescent="0.3">
      <c r="A40" s="60">
        <v>31</v>
      </c>
      <c r="B40" s="135" t="str">
        <f>IFERROR(VLOOKUP($C40,[1]Nachschlagen!$B$3:$C$65,2, FALSE),"-")</f>
        <v>-</v>
      </c>
      <c r="C40" s="126"/>
      <c r="D40" s="127"/>
      <c r="E40" s="127"/>
      <c r="F40" s="127"/>
      <c r="G40" s="280"/>
    </row>
    <row r="41" spans="1:7" s="22" customFormat="1" ht="28.5" customHeight="1" x14ac:dyDescent="0.3">
      <c r="A41" s="63">
        <v>32</v>
      </c>
      <c r="B41" s="135" t="str">
        <f>IFERROR(VLOOKUP($C41,[1]Nachschlagen!$B$3:$C$65,2, FALSE),"-")</f>
        <v>-</v>
      </c>
      <c r="C41" s="126"/>
      <c r="D41" s="127"/>
      <c r="E41" s="127"/>
      <c r="F41" s="127"/>
      <c r="G41" s="280"/>
    </row>
    <row r="42" spans="1:7" s="22" customFormat="1" ht="28.5" customHeight="1" x14ac:dyDescent="0.3">
      <c r="A42" s="60">
        <v>33</v>
      </c>
      <c r="B42" s="135" t="str">
        <f>IFERROR(VLOOKUP($C42,[1]Nachschlagen!$B$3:$C$65,2, FALSE),"-")</f>
        <v>-</v>
      </c>
      <c r="C42" s="126"/>
      <c r="D42" s="127"/>
      <c r="E42" s="127"/>
      <c r="F42" s="127"/>
      <c r="G42" s="280"/>
    </row>
    <row r="43" spans="1:7" s="22" customFormat="1" ht="28.5" customHeight="1" x14ac:dyDescent="0.3">
      <c r="A43" s="63">
        <v>34</v>
      </c>
      <c r="B43" s="135" t="str">
        <f>IFERROR(VLOOKUP($C43,[1]Nachschlagen!$B$3:$C$65,2, FALSE),"-")</f>
        <v>-</v>
      </c>
      <c r="C43" s="126"/>
      <c r="D43" s="127"/>
      <c r="E43" s="127"/>
      <c r="F43" s="127"/>
      <c r="G43" s="280"/>
    </row>
    <row r="44" spans="1:7" s="22" customFormat="1" ht="28.5" customHeight="1" x14ac:dyDescent="0.3">
      <c r="A44" s="60">
        <v>35</v>
      </c>
      <c r="B44" s="135" t="str">
        <f>IFERROR(VLOOKUP($C44,[1]Nachschlagen!$B$3:$C$65,2, FALSE),"-")</f>
        <v>-</v>
      </c>
      <c r="C44" s="126"/>
      <c r="D44" s="127"/>
      <c r="E44" s="127"/>
      <c r="F44" s="127"/>
      <c r="G44" s="280"/>
    </row>
    <row r="45" spans="1:7" s="22" customFormat="1" ht="28.5" customHeight="1" x14ac:dyDescent="0.3">
      <c r="A45" s="63">
        <v>36</v>
      </c>
      <c r="B45" s="135" t="str">
        <f>IFERROR(VLOOKUP($C45,[1]Nachschlagen!$B$3:$C$65,2, FALSE),"-")</f>
        <v>-</v>
      </c>
      <c r="C45" s="126"/>
      <c r="D45" s="127"/>
      <c r="E45" s="127"/>
      <c r="F45" s="127"/>
      <c r="G45" s="280"/>
    </row>
    <row r="46" spans="1:7" s="22" customFormat="1" ht="28.5" customHeight="1" x14ac:dyDescent="0.3">
      <c r="A46" s="60">
        <v>37</v>
      </c>
      <c r="B46" s="135" t="str">
        <f>IFERROR(VLOOKUP($C46,[1]Nachschlagen!$B$3:$C$65,2, FALSE),"-")</f>
        <v>-</v>
      </c>
      <c r="C46" s="126"/>
      <c r="D46" s="127"/>
      <c r="E46" s="127"/>
      <c r="F46" s="127"/>
      <c r="G46" s="280"/>
    </row>
    <row r="47" spans="1:7" s="22" customFormat="1" ht="28.5" customHeight="1" x14ac:dyDescent="0.3">
      <c r="A47" s="63">
        <v>38</v>
      </c>
      <c r="B47" s="135" t="str">
        <f>IFERROR(VLOOKUP($C47,[1]Nachschlagen!$B$3:$C$65,2, FALSE),"-")</f>
        <v>-</v>
      </c>
      <c r="C47" s="126"/>
      <c r="D47" s="127"/>
      <c r="E47" s="127"/>
      <c r="F47" s="127"/>
      <c r="G47" s="280"/>
    </row>
    <row r="48" spans="1:7" s="22" customFormat="1" ht="28.5" customHeight="1" x14ac:dyDescent="0.3">
      <c r="A48" s="60">
        <v>39</v>
      </c>
      <c r="B48" s="135" t="str">
        <f>IFERROR(VLOOKUP($C48,[1]Nachschlagen!$B$3:$C$65,2, FALSE),"-")</f>
        <v>-</v>
      </c>
      <c r="C48" s="126"/>
      <c r="D48" s="127"/>
      <c r="E48" s="127"/>
      <c r="F48" s="127"/>
      <c r="G48" s="280"/>
    </row>
    <row r="49" spans="1:7" s="22" customFormat="1" ht="28.5" customHeight="1" x14ac:dyDescent="0.3">
      <c r="A49" s="63">
        <v>40</v>
      </c>
      <c r="B49" s="135" t="str">
        <f>IFERROR(VLOOKUP($C49,[1]Nachschlagen!$B$3:$C$65,2, FALSE),"-")</f>
        <v>-</v>
      </c>
      <c r="C49" s="126"/>
      <c r="D49" s="127"/>
      <c r="E49" s="127"/>
      <c r="F49" s="127"/>
      <c r="G49" s="280"/>
    </row>
    <row r="50" spans="1:7" s="22" customFormat="1" ht="28.5" customHeight="1" x14ac:dyDescent="0.3">
      <c r="A50" s="60">
        <v>41</v>
      </c>
      <c r="B50" s="135" t="str">
        <f>IFERROR(VLOOKUP($C50,[1]Nachschlagen!$B$3:$C$65,2, FALSE),"-")</f>
        <v>-</v>
      </c>
      <c r="C50" s="126"/>
      <c r="D50" s="127"/>
      <c r="E50" s="127"/>
      <c r="F50" s="127"/>
      <c r="G50" s="280"/>
    </row>
    <row r="51" spans="1:7" s="22" customFormat="1" ht="28.5" customHeight="1" x14ac:dyDescent="0.3">
      <c r="A51" s="63">
        <v>42</v>
      </c>
      <c r="B51" s="135" t="str">
        <f>IFERROR(VLOOKUP($C51,[1]Nachschlagen!$B$3:$C$65,2, FALSE),"-")</f>
        <v>-</v>
      </c>
      <c r="C51" s="126"/>
      <c r="D51" s="127"/>
      <c r="E51" s="127"/>
      <c r="F51" s="127"/>
      <c r="G51" s="280"/>
    </row>
    <row r="52" spans="1:7" s="22" customFormat="1" ht="28.5" customHeight="1" x14ac:dyDescent="0.3">
      <c r="A52" s="60">
        <v>43</v>
      </c>
      <c r="B52" s="135" t="str">
        <f>IFERROR(VLOOKUP($C52,[1]Nachschlagen!$B$3:$C$65,2, FALSE),"-")</f>
        <v>-</v>
      </c>
      <c r="C52" s="126"/>
      <c r="D52" s="127"/>
      <c r="E52" s="127"/>
      <c r="F52" s="127"/>
      <c r="G52" s="280"/>
    </row>
    <row r="53" spans="1:7" s="22" customFormat="1" ht="28.5" customHeight="1" x14ac:dyDescent="0.3">
      <c r="A53" s="63">
        <v>44</v>
      </c>
      <c r="B53" s="135" t="str">
        <f>IFERROR(VLOOKUP($C53,[1]Nachschlagen!$B$3:$C$65,2, FALSE),"-")</f>
        <v>-</v>
      </c>
      <c r="C53" s="126"/>
      <c r="D53" s="127"/>
      <c r="E53" s="127"/>
      <c r="F53" s="127"/>
      <c r="G53" s="280"/>
    </row>
    <row r="54" spans="1:7" s="22" customFormat="1" ht="28.5" customHeight="1" x14ac:dyDescent="0.3">
      <c r="A54" s="60">
        <v>45</v>
      </c>
      <c r="B54" s="135" t="str">
        <f>IFERROR(VLOOKUP($C54,[1]Nachschlagen!$B$3:$C$65,2, FALSE),"-")</f>
        <v>-</v>
      </c>
      <c r="C54" s="126"/>
      <c r="D54" s="127"/>
      <c r="E54" s="127"/>
      <c r="F54" s="127"/>
      <c r="G54" s="280"/>
    </row>
    <row r="55" spans="1:7" s="22" customFormat="1" ht="28.5" customHeight="1" x14ac:dyDescent="0.3">
      <c r="A55" s="63">
        <v>46</v>
      </c>
      <c r="B55" s="135" t="str">
        <f>IFERROR(VLOOKUP($C55,[1]Nachschlagen!$B$3:$C$65,2, FALSE),"-")</f>
        <v>-</v>
      </c>
      <c r="C55" s="126"/>
      <c r="D55" s="127"/>
      <c r="E55" s="127"/>
      <c r="F55" s="127"/>
      <c r="G55" s="280"/>
    </row>
    <row r="56" spans="1:7" s="22" customFormat="1" ht="28.5" customHeight="1" x14ac:dyDescent="0.3">
      <c r="A56" s="60">
        <v>47</v>
      </c>
      <c r="B56" s="135" t="str">
        <f>IFERROR(VLOOKUP($C56,[1]Nachschlagen!$B$3:$C$65,2, FALSE),"-")</f>
        <v>-</v>
      </c>
      <c r="C56" s="126"/>
      <c r="D56" s="127"/>
      <c r="E56" s="127"/>
      <c r="F56" s="127"/>
      <c r="G56" s="280"/>
    </row>
    <row r="57" spans="1:7" s="22" customFormat="1" ht="28.5" customHeight="1" x14ac:dyDescent="0.3">
      <c r="A57" s="63">
        <v>48</v>
      </c>
      <c r="B57" s="135" t="str">
        <f>IFERROR(VLOOKUP($C57,[1]Nachschlagen!$B$3:$C$65,2, FALSE),"-")</f>
        <v>-</v>
      </c>
      <c r="C57" s="126"/>
      <c r="D57" s="127"/>
      <c r="E57" s="127"/>
      <c r="F57" s="127"/>
      <c r="G57" s="280"/>
    </row>
    <row r="58" spans="1:7" s="22" customFormat="1" ht="28.5" customHeight="1" x14ac:dyDescent="0.3">
      <c r="A58" s="60">
        <v>49</v>
      </c>
      <c r="B58" s="135" t="str">
        <f>IFERROR(VLOOKUP($C58,[1]Nachschlagen!$B$3:$C$65,2, FALSE),"-")</f>
        <v>-</v>
      </c>
      <c r="C58" s="126"/>
      <c r="D58" s="127"/>
      <c r="E58" s="127"/>
      <c r="F58" s="127"/>
      <c r="G58" s="280"/>
    </row>
    <row r="59" spans="1:7" s="22" customFormat="1" ht="28.5" customHeight="1" x14ac:dyDescent="0.3">
      <c r="A59" s="63">
        <v>50</v>
      </c>
      <c r="B59" s="135" t="str">
        <f>IFERROR(VLOOKUP($C59,[1]Nachschlagen!$B$3:$C$65,2, FALSE),"-")</f>
        <v>-</v>
      </c>
      <c r="C59" s="126"/>
      <c r="D59" s="127"/>
      <c r="E59" s="127"/>
      <c r="F59" s="127"/>
      <c r="G59" s="280"/>
    </row>
    <row r="60" spans="1:7" s="22" customFormat="1" ht="28.5" customHeight="1" x14ac:dyDescent="0.3">
      <c r="A60" s="63">
        <v>51</v>
      </c>
      <c r="B60" s="135" t="str">
        <f>IFERROR(VLOOKUP($C60,[1]Nachschlagen!$B$3:$C$65,2, FALSE),"-")</f>
        <v>-</v>
      </c>
      <c r="C60" s="126"/>
      <c r="D60" s="127"/>
      <c r="E60" s="127"/>
      <c r="F60" s="127"/>
      <c r="G60" s="280"/>
    </row>
    <row r="61" spans="1:7" s="22" customFormat="1" ht="28.5" customHeight="1" x14ac:dyDescent="0.3">
      <c r="A61" s="60">
        <v>52</v>
      </c>
      <c r="B61" s="135" t="str">
        <f>IFERROR(VLOOKUP($C61,[1]Nachschlagen!$B$3:$C$65,2, FALSE),"-")</f>
        <v>-</v>
      </c>
      <c r="C61" s="126"/>
      <c r="D61" s="127"/>
      <c r="E61" s="127"/>
      <c r="F61" s="127"/>
      <c r="G61" s="280"/>
    </row>
    <row r="62" spans="1:7" s="22" customFormat="1" ht="28.5" customHeight="1" x14ac:dyDescent="0.3">
      <c r="A62" s="63">
        <v>53</v>
      </c>
      <c r="B62" s="135" t="str">
        <f>IFERROR(VLOOKUP($C62,[1]Nachschlagen!$B$3:$C$65,2, FALSE),"-")</f>
        <v>-</v>
      </c>
      <c r="C62" s="126"/>
      <c r="D62" s="127"/>
      <c r="E62" s="127"/>
      <c r="F62" s="127"/>
      <c r="G62" s="280"/>
    </row>
    <row r="63" spans="1:7" s="22" customFormat="1" ht="28.5" customHeight="1" x14ac:dyDescent="0.3">
      <c r="A63" s="60">
        <v>54</v>
      </c>
      <c r="B63" s="135" t="str">
        <f>IFERROR(VLOOKUP($C63,[1]Nachschlagen!$B$3:$C$65,2, FALSE),"-")</f>
        <v>-</v>
      </c>
      <c r="C63" s="126"/>
      <c r="D63" s="127"/>
      <c r="E63" s="127"/>
      <c r="F63" s="127"/>
      <c r="G63" s="280"/>
    </row>
    <row r="64" spans="1:7" s="22" customFormat="1" ht="28.5" customHeight="1" x14ac:dyDescent="0.3">
      <c r="A64" s="63">
        <v>55</v>
      </c>
      <c r="B64" s="135" t="str">
        <f>IFERROR(VLOOKUP($C64,[1]Nachschlagen!$B$3:$C$65,2, FALSE),"-")</f>
        <v>-</v>
      </c>
      <c r="C64" s="126"/>
      <c r="D64" s="127"/>
      <c r="E64" s="127"/>
      <c r="F64" s="127"/>
      <c r="G64" s="280"/>
    </row>
    <row r="65" spans="1:7" s="22" customFormat="1" ht="28.5" customHeight="1" x14ac:dyDescent="0.3">
      <c r="A65" s="60">
        <v>56</v>
      </c>
      <c r="B65" s="135" t="str">
        <f>IFERROR(VLOOKUP($C65,[1]Nachschlagen!$B$3:$C$65,2, FALSE),"-")</f>
        <v>-</v>
      </c>
      <c r="C65" s="126"/>
      <c r="D65" s="127"/>
      <c r="E65" s="127"/>
      <c r="F65" s="127"/>
      <c r="G65" s="280"/>
    </row>
    <row r="66" spans="1:7" s="22" customFormat="1" ht="28.5" customHeight="1" x14ac:dyDescent="0.3">
      <c r="A66" s="63">
        <v>57</v>
      </c>
      <c r="B66" s="135" t="str">
        <f>IFERROR(VLOOKUP($C66,[1]Nachschlagen!$B$3:$C$65,2, FALSE),"-")</f>
        <v>-</v>
      </c>
      <c r="C66" s="126"/>
      <c r="D66" s="127"/>
      <c r="E66" s="127"/>
      <c r="F66" s="127"/>
      <c r="G66" s="280"/>
    </row>
    <row r="67" spans="1:7" s="22" customFormat="1" ht="28.5" customHeight="1" x14ac:dyDescent="0.3">
      <c r="A67" s="60">
        <v>58</v>
      </c>
      <c r="B67" s="135" t="str">
        <f>IFERROR(VLOOKUP($C67,[1]Nachschlagen!$B$3:$C$65,2, FALSE),"-")</f>
        <v>-</v>
      </c>
      <c r="C67" s="126"/>
      <c r="D67" s="127"/>
      <c r="E67" s="127"/>
      <c r="F67" s="127"/>
      <c r="G67" s="280"/>
    </row>
    <row r="68" spans="1:7" s="22" customFormat="1" ht="28.5" customHeight="1" x14ac:dyDescent="0.3">
      <c r="A68" s="63">
        <v>59</v>
      </c>
      <c r="B68" s="135" t="str">
        <f>IFERROR(VLOOKUP($C68,[1]Nachschlagen!$B$3:$C$65,2, FALSE),"-")</f>
        <v>-</v>
      </c>
      <c r="C68" s="126"/>
      <c r="D68" s="127"/>
      <c r="E68" s="127"/>
      <c r="F68" s="127"/>
      <c r="G68" s="280"/>
    </row>
    <row r="69" spans="1:7" s="22" customFormat="1" ht="28.5" customHeight="1" x14ac:dyDescent="0.3">
      <c r="A69" s="60">
        <v>60</v>
      </c>
      <c r="B69" s="135" t="str">
        <f>IFERROR(VLOOKUP($C69,[1]Nachschlagen!$B$3:$C$65,2, FALSE),"-")</f>
        <v>-</v>
      </c>
      <c r="C69" s="126"/>
      <c r="D69" s="127"/>
      <c r="E69" s="127"/>
      <c r="F69" s="127"/>
      <c r="G69" s="280"/>
    </row>
    <row r="70" spans="1:7" s="22" customFormat="1" ht="28.5" customHeight="1" x14ac:dyDescent="0.3">
      <c r="A70" s="63">
        <v>61</v>
      </c>
      <c r="B70" s="135" t="str">
        <f>IFERROR(VLOOKUP($C70,[1]Nachschlagen!$B$3:$C$65,2, FALSE),"-")</f>
        <v>-</v>
      </c>
      <c r="C70" s="126"/>
      <c r="D70" s="127"/>
      <c r="E70" s="127"/>
      <c r="F70" s="127"/>
      <c r="G70" s="280"/>
    </row>
    <row r="71" spans="1:7" s="22" customFormat="1" ht="28.5" customHeight="1" x14ac:dyDescent="0.3">
      <c r="A71" s="60">
        <v>62</v>
      </c>
      <c r="B71" s="135" t="str">
        <f>IFERROR(VLOOKUP($C71,[1]Nachschlagen!$B$3:$C$65,2, FALSE),"-")</f>
        <v>-</v>
      </c>
      <c r="C71" s="126"/>
      <c r="D71" s="127"/>
      <c r="E71" s="127"/>
      <c r="F71" s="127"/>
      <c r="G71" s="280"/>
    </row>
    <row r="72" spans="1:7" s="22" customFormat="1" ht="28.5" customHeight="1" x14ac:dyDescent="0.3">
      <c r="A72" s="63">
        <v>63</v>
      </c>
      <c r="B72" s="135" t="str">
        <f>IFERROR(VLOOKUP($C72,[1]Nachschlagen!$B$3:$C$65,2, FALSE),"-")</f>
        <v>-</v>
      </c>
      <c r="C72" s="126"/>
      <c r="D72" s="127"/>
      <c r="E72" s="127"/>
      <c r="F72" s="127"/>
      <c r="G72" s="280"/>
    </row>
    <row r="73" spans="1:7" s="22" customFormat="1" ht="28.5" customHeight="1" x14ac:dyDescent="0.3">
      <c r="A73" s="60">
        <v>64</v>
      </c>
      <c r="B73" s="135" t="str">
        <f>IFERROR(VLOOKUP($C73,[1]Nachschlagen!$B$3:$C$65,2, FALSE),"-")</f>
        <v>-</v>
      </c>
      <c r="C73" s="126"/>
      <c r="D73" s="127"/>
      <c r="E73" s="127"/>
      <c r="F73" s="127"/>
      <c r="G73" s="280"/>
    </row>
    <row r="74" spans="1:7" s="22" customFormat="1" ht="28.5" customHeight="1" x14ac:dyDescent="0.3">
      <c r="A74" s="63">
        <v>65</v>
      </c>
      <c r="B74" s="135" t="str">
        <f>IFERROR(VLOOKUP($C74,[1]Nachschlagen!$B$3:$C$65,2, FALSE),"-")</f>
        <v>-</v>
      </c>
      <c r="C74" s="126"/>
      <c r="D74" s="127"/>
      <c r="E74" s="127"/>
      <c r="F74" s="127"/>
      <c r="G74" s="280"/>
    </row>
    <row r="75" spans="1:7" s="22" customFormat="1" ht="28.5" customHeight="1" x14ac:dyDescent="0.3">
      <c r="A75" s="60">
        <v>66</v>
      </c>
      <c r="B75" s="135" t="str">
        <f>IFERROR(VLOOKUP($C75,[1]Nachschlagen!$B$3:$C$65,2, FALSE),"-")</f>
        <v>-</v>
      </c>
      <c r="C75" s="126"/>
      <c r="D75" s="127"/>
      <c r="E75" s="127"/>
      <c r="F75" s="127"/>
      <c r="G75" s="280"/>
    </row>
    <row r="76" spans="1:7" s="22" customFormat="1" ht="28.5" customHeight="1" x14ac:dyDescent="0.3">
      <c r="A76" s="63">
        <v>67</v>
      </c>
      <c r="B76" s="135" t="str">
        <f>IFERROR(VLOOKUP($C76,[1]Nachschlagen!$B$3:$C$65,2, FALSE),"-")</f>
        <v>-</v>
      </c>
      <c r="C76" s="126"/>
      <c r="D76" s="127"/>
      <c r="E76" s="127"/>
      <c r="F76" s="127"/>
      <c r="G76" s="280"/>
    </row>
    <row r="77" spans="1:7" s="22" customFormat="1" ht="28.5" customHeight="1" x14ac:dyDescent="0.3">
      <c r="A77" s="60">
        <v>68</v>
      </c>
      <c r="B77" s="135" t="str">
        <f>IFERROR(VLOOKUP($C77,[1]Nachschlagen!$B$3:$C$65,2, FALSE),"-")</f>
        <v>-</v>
      </c>
      <c r="C77" s="126"/>
      <c r="D77" s="127"/>
      <c r="E77" s="127"/>
      <c r="F77" s="127"/>
      <c r="G77" s="280"/>
    </row>
    <row r="78" spans="1:7" s="22" customFormat="1" ht="28.5" customHeight="1" x14ac:dyDescent="0.3">
      <c r="A78" s="63">
        <v>69</v>
      </c>
      <c r="B78" s="135" t="str">
        <f>IFERROR(VLOOKUP($C78,[1]Nachschlagen!$B$3:$C$65,2, FALSE),"-")</f>
        <v>-</v>
      </c>
      <c r="C78" s="126"/>
      <c r="D78" s="127"/>
      <c r="E78" s="127"/>
      <c r="F78" s="127"/>
      <c r="G78" s="280"/>
    </row>
    <row r="79" spans="1:7" s="22" customFormat="1" ht="28.5" customHeight="1" x14ac:dyDescent="0.3">
      <c r="A79" s="60">
        <v>70</v>
      </c>
      <c r="B79" s="135" t="str">
        <f>IFERROR(VLOOKUP($C79,[1]Nachschlagen!$B$3:$C$65,2, FALSE),"-")</f>
        <v>-</v>
      </c>
      <c r="C79" s="126"/>
      <c r="D79" s="127"/>
      <c r="E79" s="127"/>
      <c r="F79" s="127"/>
      <c r="G79" s="280"/>
    </row>
    <row r="80" spans="1:7" s="22" customFormat="1" ht="28.5" customHeight="1" x14ac:dyDescent="0.3">
      <c r="A80" s="63">
        <v>71</v>
      </c>
      <c r="B80" s="135" t="str">
        <f>IFERROR(VLOOKUP($C80,[1]Nachschlagen!$B$3:$C$65,2, FALSE),"-")</f>
        <v>-</v>
      </c>
      <c r="C80" s="126"/>
      <c r="D80" s="127"/>
      <c r="E80" s="127"/>
      <c r="F80" s="127"/>
      <c r="G80" s="280"/>
    </row>
    <row r="81" spans="1:7" s="22" customFormat="1" ht="28.5" customHeight="1" x14ac:dyDescent="0.3">
      <c r="A81" s="60">
        <v>72</v>
      </c>
      <c r="B81" s="135" t="str">
        <f>IFERROR(VLOOKUP($C81,[1]Nachschlagen!$B$3:$C$65,2, FALSE),"-")</f>
        <v>-</v>
      </c>
      <c r="C81" s="126"/>
      <c r="D81" s="127"/>
      <c r="E81" s="127"/>
      <c r="F81" s="127"/>
      <c r="G81" s="280"/>
    </row>
    <row r="82" spans="1:7" s="22" customFormat="1" ht="28.5" customHeight="1" x14ac:dyDescent="0.3">
      <c r="A82" s="63">
        <v>73</v>
      </c>
      <c r="B82" s="135" t="str">
        <f>IFERROR(VLOOKUP($C82,[1]Nachschlagen!$B$3:$C$65,2, FALSE),"-")</f>
        <v>-</v>
      </c>
      <c r="C82" s="126"/>
      <c r="D82" s="127"/>
      <c r="E82" s="127"/>
      <c r="F82" s="127"/>
      <c r="G82" s="280"/>
    </row>
    <row r="83" spans="1:7" s="22" customFormat="1" ht="28.5" customHeight="1" x14ac:dyDescent="0.3">
      <c r="A83" s="60">
        <v>74</v>
      </c>
      <c r="B83" s="135" t="str">
        <f>IFERROR(VLOOKUP($C83,[1]Nachschlagen!$B$3:$C$65,2, FALSE),"-")</f>
        <v>-</v>
      </c>
      <c r="C83" s="126"/>
      <c r="D83" s="127"/>
      <c r="E83" s="127"/>
      <c r="F83" s="127"/>
      <c r="G83" s="280"/>
    </row>
    <row r="84" spans="1:7" s="22" customFormat="1" ht="28.5" customHeight="1" x14ac:dyDescent="0.3">
      <c r="A84" s="63">
        <v>75</v>
      </c>
      <c r="B84" s="135" t="str">
        <f>IFERROR(VLOOKUP($C84,[1]Nachschlagen!$B$3:$C$65,2, FALSE),"-")</f>
        <v>-</v>
      </c>
      <c r="C84" s="126"/>
      <c r="D84" s="127"/>
      <c r="E84" s="127"/>
      <c r="F84" s="127"/>
      <c r="G84" s="280"/>
    </row>
    <row r="85" spans="1:7" ht="28.5" customHeight="1" x14ac:dyDescent="0.25">
      <c r="A85" s="63">
        <v>76</v>
      </c>
      <c r="B85" s="135" t="str">
        <f>IFERROR(VLOOKUP($C85,[1]Nachschlagen!$B$3:$C$65,2, FALSE),"-")</f>
        <v>-</v>
      </c>
      <c r="C85" s="126"/>
      <c r="D85" s="127"/>
      <c r="E85" s="127"/>
      <c r="F85" s="127"/>
      <c r="G85" s="280"/>
    </row>
    <row r="86" spans="1:7" ht="28.5" customHeight="1" x14ac:dyDescent="0.25">
      <c r="A86" s="63">
        <v>77</v>
      </c>
      <c r="B86" s="135" t="str">
        <f>IFERROR(VLOOKUP($C86,[1]Nachschlagen!$B$3:$C$65,2, FALSE),"-")</f>
        <v>-</v>
      </c>
      <c r="C86" s="126"/>
      <c r="D86" s="127"/>
      <c r="E86" s="127"/>
      <c r="F86" s="127"/>
      <c r="G86" s="280"/>
    </row>
    <row r="87" spans="1:7" ht="28.5" customHeight="1" x14ac:dyDescent="0.25">
      <c r="A87" s="63">
        <v>78</v>
      </c>
      <c r="B87" s="135" t="str">
        <f>IFERROR(VLOOKUP($C87,[1]Nachschlagen!$B$3:$C$65,2, FALSE),"-")</f>
        <v>-</v>
      </c>
      <c r="C87" s="126"/>
      <c r="D87" s="127"/>
      <c r="E87" s="127"/>
      <c r="F87" s="127"/>
      <c r="G87" s="280"/>
    </row>
    <row r="88" spans="1:7" ht="28.5" customHeight="1" x14ac:dyDescent="0.25">
      <c r="A88" s="63">
        <v>79</v>
      </c>
      <c r="B88" s="135" t="str">
        <f>IFERROR(VLOOKUP($C88,[1]Nachschlagen!$B$3:$C$65,2, FALSE),"-")</f>
        <v>-</v>
      </c>
      <c r="C88" s="126"/>
      <c r="D88" s="127"/>
      <c r="E88" s="127"/>
      <c r="F88" s="127"/>
      <c r="G88" s="280"/>
    </row>
    <row r="89" spans="1:7" ht="28.5" customHeight="1" x14ac:dyDescent="0.25">
      <c r="A89" s="63">
        <v>80</v>
      </c>
      <c r="B89" s="135" t="str">
        <f>IFERROR(VLOOKUP($C89,[1]Nachschlagen!$B$3:$C$65,2, FALSE),"-")</f>
        <v>-</v>
      </c>
      <c r="C89" s="126"/>
      <c r="D89" s="127"/>
      <c r="E89" s="127"/>
      <c r="F89" s="127"/>
      <c r="G89" s="280"/>
    </row>
    <row r="90" spans="1:7" ht="28.5" hidden="1" customHeight="1" x14ac:dyDescent="0.25">
      <c r="A90" s="63">
        <v>81</v>
      </c>
      <c r="B90" s="135" t="str">
        <f>IFERROR(VLOOKUP($C90,[1]Nachschlagen!$B$3:$C$65,2, FALSE),"-")</f>
        <v>-</v>
      </c>
      <c r="C90" s="126"/>
      <c r="D90" s="127"/>
      <c r="E90" s="127"/>
      <c r="F90" s="127"/>
      <c r="G90" s="280"/>
    </row>
    <row r="91" spans="1:7" ht="28.5" hidden="1" customHeight="1" x14ac:dyDescent="0.25">
      <c r="A91" s="63">
        <v>82</v>
      </c>
      <c r="B91" s="135" t="str">
        <f>IFERROR(VLOOKUP($C91,[1]Nachschlagen!$B$3:$C$65,2, FALSE),"-")</f>
        <v>-</v>
      </c>
      <c r="C91" s="126"/>
      <c r="D91" s="127"/>
      <c r="E91" s="127"/>
      <c r="F91" s="127"/>
      <c r="G91" s="280"/>
    </row>
    <row r="92" spans="1:7" ht="28.5" hidden="1" customHeight="1" x14ac:dyDescent="0.25">
      <c r="A92" s="63">
        <v>83</v>
      </c>
      <c r="B92" s="135" t="str">
        <f>IFERROR(VLOOKUP($C92,[1]Nachschlagen!$B$3:$C$65,2, FALSE),"-")</f>
        <v>-</v>
      </c>
      <c r="C92" s="126"/>
      <c r="D92" s="127"/>
      <c r="E92" s="127"/>
      <c r="F92" s="127"/>
      <c r="G92" s="280"/>
    </row>
    <row r="93" spans="1:7" ht="28.5" hidden="1" customHeight="1" x14ac:dyDescent="0.25">
      <c r="A93" s="63">
        <v>84</v>
      </c>
      <c r="B93" s="135" t="str">
        <f>IFERROR(VLOOKUP($C93,[1]Nachschlagen!$B$3:$C$65,2, FALSE),"-")</f>
        <v>-</v>
      </c>
      <c r="C93" s="126"/>
      <c r="D93" s="127"/>
      <c r="E93" s="127"/>
      <c r="F93" s="127"/>
      <c r="G93" s="280"/>
    </row>
    <row r="94" spans="1:7" ht="28.5" hidden="1" customHeight="1" x14ac:dyDescent="0.25">
      <c r="A94" s="63">
        <v>85</v>
      </c>
      <c r="B94" s="135" t="str">
        <f>IFERROR(VLOOKUP($C94,[1]Nachschlagen!$B$3:$C$65,2, FALSE),"-")</f>
        <v>-</v>
      </c>
      <c r="C94" s="126"/>
      <c r="D94" s="127"/>
      <c r="E94" s="127"/>
      <c r="F94" s="127"/>
      <c r="G94" s="280"/>
    </row>
    <row r="95" spans="1:7" ht="28.5" hidden="1" customHeight="1" x14ac:dyDescent="0.25">
      <c r="A95" s="63">
        <v>86</v>
      </c>
      <c r="B95" s="135" t="str">
        <f>IFERROR(VLOOKUP($C95,[1]Nachschlagen!$B$3:$C$65,2, FALSE),"-")</f>
        <v>-</v>
      </c>
      <c r="C95" s="126"/>
      <c r="D95" s="127"/>
      <c r="E95" s="127"/>
      <c r="F95" s="127"/>
      <c r="G95" s="280"/>
    </row>
    <row r="96" spans="1:7" ht="28.5" hidden="1" customHeight="1" x14ac:dyDescent="0.25">
      <c r="A96" s="63">
        <v>87</v>
      </c>
      <c r="B96" s="135" t="str">
        <f>IFERROR(VLOOKUP($C96,[1]Nachschlagen!$B$3:$C$65,2, FALSE),"-")</f>
        <v>-</v>
      </c>
      <c r="C96" s="126"/>
      <c r="D96" s="127"/>
      <c r="E96" s="127"/>
      <c r="F96" s="127"/>
      <c r="G96" s="280"/>
    </row>
    <row r="97" spans="1:7" ht="28.5" hidden="1" customHeight="1" x14ac:dyDescent="0.25">
      <c r="A97" s="63">
        <v>88</v>
      </c>
      <c r="B97" s="135" t="str">
        <f>IFERROR(VLOOKUP($C97,[1]Nachschlagen!$B$3:$C$65,2, FALSE),"-")</f>
        <v>-</v>
      </c>
      <c r="C97" s="126"/>
      <c r="D97" s="127"/>
      <c r="E97" s="127"/>
      <c r="F97" s="127"/>
      <c r="G97" s="280"/>
    </row>
    <row r="98" spans="1:7" ht="28.5" hidden="1" customHeight="1" x14ac:dyDescent="0.25">
      <c r="A98" s="63">
        <v>89</v>
      </c>
      <c r="B98" s="135" t="str">
        <f>IFERROR(VLOOKUP($C98,[1]Nachschlagen!$B$3:$C$65,2, FALSE),"-")</f>
        <v>-</v>
      </c>
      <c r="C98" s="126"/>
      <c r="D98" s="127"/>
      <c r="E98" s="127"/>
      <c r="F98" s="127"/>
      <c r="G98" s="280"/>
    </row>
    <row r="99" spans="1:7" ht="28.5" hidden="1" customHeight="1" x14ac:dyDescent="0.25">
      <c r="A99" s="63">
        <v>90</v>
      </c>
      <c r="B99" s="135" t="str">
        <f>IFERROR(VLOOKUP($C99,[1]Nachschlagen!$B$3:$C$65,2, FALSE),"-")</f>
        <v>-</v>
      </c>
      <c r="C99" s="126"/>
      <c r="D99" s="127"/>
      <c r="E99" s="127"/>
      <c r="F99" s="127"/>
      <c r="G99" s="280"/>
    </row>
    <row r="100" spans="1:7" ht="28.5" hidden="1" customHeight="1" x14ac:dyDescent="0.25">
      <c r="A100" s="63">
        <v>91</v>
      </c>
      <c r="B100" s="135" t="str">
        <f>IFERROR(VLOOKUP($C100,[1]Nachschlagen!$B$3:$C$65,2, FALSE),"-")</f>
        <v>-</v>
      </c>
      <c r="C100" s="126"/>
      <c r="D100" s="127"/>
      <c r="E100" s="127"/>
      <c r="F100" s="127"/>
      <c r="G100" s="280"/>
    </row>
    <row r="101" spans="1:7" ht="28.5" hidden="1" customHeight="1" x14ac:dyDescent="0.25">
      <c r="A101" s="63">
        <v>92</v>
      </c>
      <c r="B101" s="135" t="str">
        <f>IFERROR(VLOOKUP($C101,[1]Nachschlagen!$B$3:$C$65,2, FALSE),"-")</f>
        <v>-</v>
      </c>
      <c r="C101" s="126"/>
      <c r="D101" s="127"/>
      <c r="E101" s="127"/>
      <c r="F101" s="127"/>
      <c r="G101" s="280"/>
    </row>
    <row r="102" spans="1:7" ht="28.5" hidden="1" customHeight="1" x14ac:dyDescent="0.25">
      <c r="A102" s="63">
        <v>93</v>
      </c>
      <c r="B102" s="135" t="str">
        <f>IFERROR(VLOOKUP($C102,[1]Nachschlagen!$B$3:$C$65,2, FALSE),"-")</f>
        <v>-</v>
      </c>
      <c r="C102" s="126"/>
      <c r="D102" s="127"/>
      <c r="E102" s="127"/>
      <c r="F102" s="127"/>
      <c r="G102" s="280"/>
    </row>
    <row r="103" spans="1:7" ht="28.5" hidden="1" customHeight="1" x14ac:dyDescent="0.25">
      <c r="A103" s="63">
        <v>94</v>
      </c>
      <c r="B103" s="135" t="str">
        <f>IFERROR(VLOOKUP($C103,[1]Nachschlagen!$B$3:$C$65,2, FALSE),"-")</f>
        <v>-</v>
      </c>
      <c r="C103" s="126"/>
      <c r="D103" s="127"/>
      <c r="E103" s="127"/>
      <c r="F103" s="127"/>
      <c r="G103" s="280"/>
    </row>
    <row r="104" spans="1:7" ht="28.5" hidden="1" customHeight="1" x14ac:dyDescent="0.25">
      <c r="A104" s="63">
        <v>95</v>
      </c>
      <c r="B104" s="135" t="str">
        <f>IFERROR(VLOOKUP($C104,[1]Nachschlagen!$B$3:$C$65,2, FALSE),"-")</f>
        <v>-</v>
      </c>
      <c r="C104" s="126"/>
      <c r="D104" s="127"/>
      <c r="E104" s="127"/>
      <c r="F104" s="127"/>
      <c r="G104" s="280"/>
    </row>
    <row r="105" spans="1:7" ht="28.5" hidden="1" customHeight="1" x14ac:dyDescent="0.25">
      <c r="A105" s="63">
        <v>96</v>
      </c>
      <c r="B105" s="135" t="str">
        <f>IFERROR(VLOOKUP($C105,[1]Nachschlagen!$B$3:$C$65,2, FALSE),"-")</f>
        <v>-</v>
      </c>
      <c r="C105" s="126"/>
      <c r="D105" s="127"/>
      <c r="E105" s="127"/>
      <c r="F105" s="127"/>
      <c r="G105" s="280"/>
    </row>
    <row r="106" spans="1:7" ht="28.5" hidden="1" customHeight="1" x14ac:dyDescent="0.25">
      <c r="A106" s="63">
        <v>97</v>
      </c>
      <c r="B106" s="135" t="str">
        <f>IFERROR(VLOOKUP($C106,[1]Nachschlagen!$B$3:$C$65,2, FALSE),"-")</f>
        <v>-</v>
      </c>
      <c r="C106" s="126"/>
      <c r="D106" s="127"/>
      <c r="E106" s="127"/>
      <c r="F106" s="127"/>
      <c r="G106" s="280"/>
    </row>
    <row r="107" spans="1:7" ht="28.5" hidden="1" customHeight="1" x14ac:dyDescent="0.25">
      <c r="A107" s="63">
        <v>98</v>
      </c>
      <c r="B107" s="135" t="str">
        <f>IFERROR(VLOOKUP($C107,[1]Nachschlagen!$B$3:$C$65,2, FALSE),"-")</f>
        <v>-</v>
      </c>
      <c r="C107" s="126"/>
      <c r="D107" s="127"/>
      <c r="E107" s="127"/>
      <c r="F107" s="127"/>
      <c r="G107" s="280"/>
    </row>
    <row r="108" spans="1:7" ht="28.5" hidden="1" customHeight="1" x14ac:dyDescent="0.25">
      <c r="A108" s="63">
        <v>99</v>
      </c>
      <c r="B108" s="135" t="str">
        <f>IFERROR(VLOOKUP($C108,[1]Nachschlagen!$B$3:$C$65,2, FALSE),"-")</f>
        <v>-</v>
      </c>
      <c r="C108" s="126"/>
      <c r="D108" s="127"/>
      <c r="E108" s="127"/>
      <c r="F108" s="127"/>
      <c r="G108" s="280"/>
    </row>
    <row r="109" spans="1:7" ht="28.5" hidden="1" customHeight="1" x14ac:dyDescent="0.25">
      <c r="A109" s="63">
        <v>100</v>
      </c>
      <c r="B109" s="135" t="str">
        <f>IFERROR(VLOOKUP($C109,[1]Nachschlagen!$B$3:$C$65,2, FALSE),"-")</f>
        <v>-</v>
      </c>
      <c r="C109" s="126"/>
      <c r="D109" s="127"/>
      <c r="E109" s="127"/>
      <c r="F109" s="127"/>
      <c r="G109" s="280"/>
    </row>
    <row r="110" spans="1:7" ht="28.5" hidden="1" customHeight="1" x14ac:dyDescent="0.25">
      <c r="A110" s="63">
        <v>101</v>
      </c>
      <c r="B110" s="135" t="str">
        <f>IFERROR(VLOOKUP($C110,[1]Nachschlagen!$B$3:$C$65,2, FALSE),"-")</f>
        <v>-</v>
      </c>
      <c r="C110" s="126"/>
      <c r="D110" s="127"/>
      <c r="E110" s="127"/>
      <c r="F110" s="127"/>
      <c r="G110" s="280"/>
    </row>
    <row r="111" spans="1:7" ht="28.5" hidden="1" customHeight="1" x14ac:dyDescent="0.25">
      <c r="A111" s="63">
        <v>102</v>
      </c>
      <c r="B111" s="135" t="str">
        <f>IFERROR(VLOOKUP($C111,[1]Nachschlagen!$B$3:$C$65,2, FALSE),"-")</f>
        <v>-</v>
      </c>
      <c r="C111" s="126"/>
      <c r="D111" s="127"/>
      <c r="E111" s="127"/>
      <c r="F111" s="127"/>
      <c r="G111" s="280"/>
    </row>
    <row r="112" spans="1:7" ht="28.5" hidden="1" customHeight="1" x14ac:dyDescent="0.25">
      <c r="A112" s="63">
        <v>103</v>
      </c>
      <c r="B112" s="135" t="str">
        <f>IFERROR(VLOOKUP($C112,[1]Nachschlagen!$B$3:$C$65,2, FALSE),"-")</f>
        <v>-</v>
      </c>
      <c r="C112" s="126"/>
      <c r="D112" s="127"/>
      <c r="E112" s="127"/>
      <c r="F112" s="127"/>
      <c r="G112" s="280"/>
    </row>
    <row r="113" spans="1:7" ht="28.5" hidden="1" customHeight="1" x14ac:dyDescent="0.25">
      <c r="A113" s="63">
        <v>104</v>
      </c>
      <c r="B113" s="135" t="str">
        <f>IFERROR(VLOOKUP($C113,[1]Nachschlagen!$B$3:$C$65,2, FALSE),"-")</f>
        <v>-</v>
      </c>
      <c r="C113" s="126"/>
      <c r="D113" s="127"/>
      <c r="E113" s="127"/>
      <c r="F113" s="127"/>
      <c r="G113" s="280"/>
    </row>
    <row r="114" spans="1:7" ht="28.5" hidden="1" customHeight="1" x14ac:dyDescent="0.25">
      <c r="A114" s="63">
        <v>105</v>
      </c>
      <c r="B114" s="135" t="str">
        <f>IFERROR(VLOOKUP($C114,[1]Nachschlagen!$B$3:$C$65,2, FALSE),"-")</f>
        <v>-</v>
      </c>
      <c r="C114" s="126"/>
      <c r="D114" s="127"/>
      <c r="E114" s="127"/>
      <c r="F114" s="127"/>
      <c r="G114" s="280"/>
    </row>
    <row r="115" spans="1:7" ht="28.5" hidden="1" customHeight="1" x14ac:dyDescent="0.25">
      <c r="A115" s="63">
        <v>106</v>
      </c>
      <c r="B115" s="135" t="str">
        <f>IFERROR(VLOOKUP($C115,[1]Nachschlagen!$B$3:$C$65,2, FALSE),"-")</f>
        <v>-</v>
      </c>
      <c r="C115" s="126"/>
      <c r="D115" s="127"/>
      <c r="E115" s="127"/>
      <c r="F115" s="127"/>
      <c r="G115" s="280"/>
    </row>
    <row r="116" spans="1:7" ht="28.5" hidden="1" customHeight="1" x14ac:dyDescent="0.25">
      <c r="A116" s="63">
        <v>107</v>
      </c>
      <c r="B116" s="135" t="str">
        <f>IFERROR(VLOOKUP($C116,[1]Nachschlagen!$B$3:$C$65,2, FALSE),"-")</f>
        <v>-</v>
      </c>
      <c r="C116" s="126"/>
      <c r="D116" s="127"/>
      <c r="E116" s="127"/>
      <c r="F116" s="127"/>
      <c r="G116" s="280"/>
    </row>
    <row r="117" spans="1:7" ht="28.5" hidden="1" customHeight="1" x14ac:dyDescent="0.25">
      <c r="A117" s="63">
        <v>108</v>
      </c>
      <c r="B117" s="135" t="str">
        <f>IFERROR(VLOOKUP($C117,[1]Nachschlagen!$B$3:$C$65,2, FALSE),"-")</f>
        <v>-</v>
      </c>
      <c r="C117" s="126"/>
      <c r="D117" s="127"/>
      <c r="E117" s="127"/>
      <c r="F117" s="127"/>
      <c r="G117" s="280"/>
    </row>
    <row r="118" spans="1:7" ht="28.5" hidden="1" customHeight="1" x14ac:dyDescent="0.25">
      <c r="A118" s="63">
        <v>109</v>
      </c>
      <c r="B118" s="135" t="str">
        <f>IFERROR(VLOOKUP($C118,[1]Nachschlagen!$B$3:$C$65,2, FALSE),"-")</f>
        <v>-</v>
      </c>
      <c r="C118" s="126"/>
      <c r="D118" s="127"/>
      <c r="E118" s="127"/>
      <c r="F118" s="127"/>
      <c r="G118" s="280"/>
    </row>
    <row r="119" spans="1:7" ht="28.5" hidden="1" customHeight="1" x14ac:dyDescent="0.25">
      <c r="A119" s="63">
        <v>110</v>
      </c>
      <c r="B119" s="135" t="str">
        <f>IFERROR(VLOOKUP($C119,[1]Nachschlagen!$B$3:$C$65,2, FALSE),"-")</f>
        <v>-</v>
      </c>
      <c r="C119" s="126"/>
      <c r="D119" s="127"/>
      <c r="E119" s="127"/>
      <c r="F119" s="127"/>
      <c r="G119" s="280"/>
    </row>
    <row r="120" spans="1:7" ht="28.5" hidden="1" customHeight="1" x14ac:dyDescent="0.25">
      <c r="A120" s="63">
        <v>111</v>
      </c>
      <c r="B120" s="135" t="str">
        <f>IFERROR(VLOOKUP($C120,[1]Nachschlagen!$B$3:$C$65,2, FALSE),"-")</f>
        <v>-</v>
      </c>
      <c r="C120" s="126"/>
      <c r="D120" s="127"/>
      <c r="E120" s="127"/>
      <c r="F120" s="127"/>
      <c r="G120" s="280"/>
    </row>
    <row r="121" spans="1:7" ht="28.5" hidden="1" customHeight="1" x14ac:dyDescent="0.25">
      <c r="A121" s="63">
        <v>112</v>
      </c>
      <c r="B121" s="135" t="str">
        <f>IFERROR(VLOOKUP($C121,[1]Nachschlagen!$B$3:$C$65,2, FALSE),"-")</f>
        <v>-</v>
      </c>
      <c r="C121" s="126"/>
      <c r="D121" s="127"/>
      <c r="E121" s="127"/>
      <c r="F121" s="127"/>
      <c r="G121" s="280"/>
    </row>
    <row r="122" spans="1:7" ht="28.5" hidden="1" customHeight="1" x14ac:dyDescent="0.25">
      <c r="A122" s="63">
        <v>113</v>
      </c>
      <c r="B122" s="135" t="str">
        <f>IFERROR(VLOOKUP($C122,[1]Nachschlagen!$B$3:$C$65,2, FALSE),"-")</f>
        <v>-</v>
      </c>
      <c r="C122" s="126"/>
      <c r="D122" s="127"/>
      <c r="E122" s="127"/>
      <c r="F122" s="127"/>
      <c r="G122" s="280"/>
    </row>
    <row r="123" spans="1:7" ht="28.5" hidden="1" customHeight="1" x14ac:dyDescent="0.25">
      <c r="A123" s="63">
        <v>114</v>
      </c>
      <c r="B123" s="135" t="str">
        <f>IFERROR(VLOOKUP($C123,[1]Nachschlagen!$B$3:$C$65,2, FALSE),"-")</f>
        <v>-</v>
      </c>
      <c r="C123" s="126"/>
      <c r="D123" s="127"/>
      <c r="E123" s="127"/>
      <c r="F123" s="127"/>
      <c r="G123" s="280"/>
    </row>
    <row r="124" spans="1:7" ht="28.5" hidden="1" customHeight="1" x14ac:dyDescent="0.25">
      <c r="A124" s="63">
        <v>115</v>
      </c>
      <c r="B124" s="135" t="str">
        <f>IFERROR(VLOOKUP($C124,[1]Nachschlagen!$B$3:$C$65,2, FALSE),"-")</f>
        <v>-</v>
      </c>
      <c r="C124" s="126"/>
      <c r="D124" s="127"/>
      <c r="E124" s="127"/>
      <c r="F124" s="127"/>
      <c r="G124" s="280"/>
    </row>
    <row r="125" spans="1:7" ht="28.5" hidden="1" customHeight="1" x14ac:dyDescent="0.25">
      <c r="A125" s="63">
        <v>116</v>
      </c>
      <c r="B125" s="135" t="str">
        <f>IFERROR(VLOOKUP($C125,[1]Nachschlagen!$B$3:$C$65,2, FALSE),"-")</f>
        <v>-</v>
      </c>
      <c r="C125" s="126"/>
      <c r="D125" s="127"/>
      <c r="E125" s="127"/>
      <c r="F125" s="127"/>
      <c r="G125" s="280"/>
    </row>
    <row r="126" spans="1:7" ht="28.5" hidden="1" customHeight="1" x14ac:dyDescent="0.25">
      <c r="A126" s="63">
        <v>117</v>
      </c>
      <c r="B126" s="135" t="str">
        <f>IFERROR(VLOOKUP($C126,[1]Nachschlagen!$B$3:$C$65,2, FALSE),"-")</f>
        <v>-</v>
      </c>
      <c r="C126" s="126"/>
      <c r="D126" s="127"/>
      <c r="E126" s="127"/>
      <c r="F126" s="127"/>
      <c r="G126" s="280"/>
    </row>
    <row r="127" spans="1:7" ht="28.5" hidden="1" customHeight="1" x14ac:dyDescent="0.25">
      <c r="A127" s="63">
        <v>118</v>
      </c>
      <c r="B127" s="135" t="str">
        <f>IFERROR(VLOOKUP($C127,[1]Nachschlagen!$B$3:$C$65,2, FALSE),"-")</f>
        <v>-</v>
      </c>
      <c r="C127" s="126"/>
      <c r="D127" s="127"/>
      <c r="E127" s="127"/>
      <c r="F127" s="127"/>
      <c r="G127" s="280"/>
    </row>
    <row r="128" spans="1:7" ht="28.5" hidden="1" customHeight="1" x14ac:dyDescent="0.25">
      <c r="A128" s="63">
        <v>119</v>
      </c>
      <c r="B128" s="135" t="str">
        <f>IFERROR(VLOOKUP($C128,[1]Nachschlagen!$B$3:$C$65,2, FALSE),"-")</f>
        <v>-</v>
      </c>
      <c r="C128" s="126"/>
      <c r="D128" s="127"/>
      <c r="E128" s="127"/>
      <c r="F128" s="127"/>
      <c r="G128" s="280"/>
    </row>
    <row r="129" spans="1:7" ht="28.5" hidden="1" customHeight="1" x14ac:dyDescent="0.25">
      <c r="A129" s="63">
        <v>120</v>
      </c>
      <c r="B129" s="135" t="str">
        <f>IFERROR(VLOOKUP($C129,[1]Nachschlagen!$B$3:$C$65,2, FALSE),"-")</f>
        <v>-</v>
      </c>
      <c r="C129" s="126"/>
      <c r="D129" s="127"/>
      <c r="E129" s="127"/>
      <c r="F129" s="127"/>
      <c r="G129" s="280"/>
    </row>
    <row r="130" spans="1:7" ht="28.5" hidden="1" customHeight="1" x14ac:dyDescent="0.25">
      <c r="A130" s="63">
        <v>121</v>
      </c>
      <c r="B130" s="135" t="str">
        <f>IFERROR(VLOOKUP($C130,[1]Nachschlagen!$B$3:$C$65,2, FALSE),"-")</f>
        <v>-</v>
      </c>
      <c r="C130" s="126"/>
      <c r="D130" s="127"/>
      <c r="E130" s="127"/>
      <c r="F130" s="127"/>
      <c r="G130" s="280"/>
    </row>
    <row r="131" spans="1:7" ht="28.5" hidden="1" customHeight="1" x14ac:dyDescent="0.25">
      <c r="A131" s="63">
        <v>122</v>
      </c>
      <c r="B131" s="135" t="str">
        <f>IFERROR(VLOOKUP($C131,[1]Nachschlagen!$B$3:$C$65,2, FALSE),"-")</f>
        <v>-</v>
      </c>
      <c r="C131" s="126"/>
      <c r="D131" s="127"/>
      <c r="E131" s="127"/>
      <c r="F131" s="127"/>
      <c r="G131" s="280"/>
    </row>
    <row r="132" spans="1:7" ht="28.5" hidden="1" customHeight="1" x14ac:dyDescent="0.25">
      <c r="A132" s="63">
        <v>123</v>
      </c>
      <c r="B132" s="135" t="str">
        <f>IFERROR(VLOOKUP($C132,[1]Nachschlagen!$B$3:$C$65,2, FALSE),"-")</f>
        <v>-</v>
      </c>
      <c r="C132" s="126"/>
      <c r="D132" s="127"/>
      <c r="E132" s="127"/>
      <c r="F132" s="127"/>
      <c r="G132" s="280"/>
    </row>
    <row r="133" spans="1:7" ht="28.5" hidden="1" customHeight="1" x14ac:dyDescent="0.25">
      <c r="A133" s="63">
        <v>124</v>
      </c>
      <c r="B133" s="135" t="str">
        <f>IFERROR(VLOOKUP($C133,[1]Nachschlagen!$B$3:$C$65,2, FALSE),"-")</f>
        <v>-</v>
      </c>
      <c r="C133" s="126"/>
      <c r="D133" s="127"/>
      <c r="E133" s="127"/>
      <c r="F133" s="127"/>
      <c r="G133" s="280"/>
    </row>
    <row r="134" spans="1:7" ht="28.5" hidden="1" customHeight="1" x14ac:dyDescent="0.25">
      <c r="A134" s="63">
        <v>125</v>
      </c>
      <c r="B134" s="135" t="str">
        <f>IFERROR(VLOOKUP($C134,[1]Nachschlagen!$B$3:$C$65,2, FALSE),"-")</f>
        <v>-</v>
      </c>
      <c r="C134" s="126"/>
      <c r="D134" s="127"/>
      <c r="E134" s="127"/>
      <c r="F134" s="127"/>
      <c r="G134" s="280"/>
    </row>
    <row r="135" spans="1:7" ht="28.5" hidden="1" customHeight="1" x14ac:dyDescent="0.25">
      <c r="A135" s="63">
        <v>126</v>
      </c>
      <c r="B135" s="135" t="str">
        <f>IFERROR(VLOOKUP($C135,[1]Nachschlagen!$B$3:$C$65,2, FALSE),"-")</f>
        <v>-</v>
      </c>
      <c r="C135" s="126"/>
      <c r="D135" s="127"/>
      <c r="E135" s="127"/>
      <c r="F135" s="127"/>
      <c r="G135" s="280"/>
    </row>
    <row r="136" spans="1:7" ht="28.5" hidden="1" customHeight="1" x14ac:dyDescent="0.25">
      <c r="A136" s="63">
        <v>127</v>
      </c>
      <c r="B136" s="135" t="str">
        <f>IFERROR(VLOOKUP($C136,[1]Nachschlagen!$B$3:$C$65,2, FALSE),"-")</f>
        <v>-</v>
      </c>
      <c r="C136" s="126"/>
      <c r="D136" s="127"/>
      <c r="E136" s="127"/>
      <c r="F136" s="127"/>
      <c r="G136" s="280"/>
    </row>
    <row r="137" spans="1:7" ht="28.5" hidden="1" customHeight="1" x14ac:dyDescent="0.25">
      <c r="A137" s="63">
        <v>128</v>
      </c>
      <c r="B137" s="135" t="str">
        <f>IFERROR(VLOOKUP($C137,[1]Nachschlagen!$B$3:$C$65,2, FALSE),"-")</f>
        <v>-</v>
      </c>
      <c r="C137" s="126"/>
      <c r="D137" s="127"/>
      <c r="E137" s="127"/>
      <c r="F137" s="127"/>
      <c r="G137" s="280"/>
    </row>
    <row r="138" spans="1:7" ht="28.5" hidden="1" customHeight="1" x14ac:dyDescent="0.25">
      <c r="A138" s="63">
        <v>129</v>
      </c>
      <c r="B138" s="135" t="str">
        <f>IFERROR(VLOOKUP($C138,[1]Nachschlagen!$B$3:$C$65,2, FALSE),"-")</f>
        <v>-</v>
      </c>
      <c r="C138" s="126"/>
      <c r="D138" s="127"/>
      <c r="E138" s="127"/>
      <c r="F138" s="127"/>
      <c r="G138" s="280"/>
    </row>
    <row r="139" spans="1:7" ht="28.5" hidden="1" customHeight="1" x14ac:dyDescent="0.25">
      <c r="A139" s="63">
        <v>130</v>
      </c>
      <c r="B139" s="135" t="str">
        <f>IFERROR(VLOOKUP($C139,[1]Nachschlagen!$B$3:$C$65,2, FALSE),"-")</f>
        <v>-</v>
      </c>
      <c r="C139" s="126"/>
      <c r="D139" s="127"/>
      <c r="E139" s="127"/>
      <c r="F139" s="127"/>
      <c r="G139" s="280"/>
    </row>
    <row r="140" spans="1:7" ht="28.5" hidden="1" customHeight="1" x14ac:dyDescent="0.25">
      <c r="A140" s="63">
        <v>131</v>
      </c>
      <c r="B140" s="135" t="str">
        <f>IFERROR(VLOOKUP($C140,[1]Nachschlagen!$B$3:$C$65,2, FALSE),"-")</f>
        <v>-</v>
      </c>
      <c r="C140" s="126"/>
      <c r="D140" s="127"/>
      <c r="E140" s="127"/>
      <c r="F140" s="127"/>
      <c r="G140" s="280"/>
    </row>
    <row r="141" spans="1:7" ht="28.5" hidden="1" customHeight="1" x14ac:dyDescent="0.25">
      <c r="A141" s="63">
        <v>132</v>
      </c>
      <c r="B141" s="135" t="str">
        <f>IFERROR(VLOOKUP($C141,[1]Nachschlagen!$B$3:$C$65,2, FALSE),"-")</f>
        <v>-</v>
      </c>
      <c r="C141" s="126"/>
      <c r="D141" s="127"/>
      <c r="E141" s="127"/>
      <c r="F141" s="127"/>
      <c r="G141" s="280"/>
    </row>
    <row r="142" spans="1:7" ht="28.5" hidden="1" customHeight="1" x14ac:dyDescent="0.25">
      <c r="A142" s="63">
        <v>133</v>
      </c>
      <c r="B142" s="135" t="str">
        <f>IFERROR(VLOOKUP($C142,[1]Nachschlagen!$B$3:$C$65,2, FALSE),"-")</f>
        <v>-</v>
      </c>
      <c r="C142" s="126"/>
      <c r="D142" s="127"/>
      <c r="E142" s="127"/>
      <c r="F142" s="127"/>
      <c r="G142" s="280"/>
    </row>
    <row r="143" spans="1:7" ht="28.5" hidden="1" customHeight="1" x14ac:dyDescent="0.25">
      <c r="A143" s="63">
        <v>134</v>
      </c>
      <c r="B143" s="135" t="str">
        <f>IFERROR(VLOOKUP($C143,[1]Nachschlagen!$B$3:$C$65,2, FALSE),"-")</f>
        <v>-</v>
      </c>
      <c r="C143" s="126"/>
      <c r="D143" s="127"/>
      <c r="E143" s="127"/>
      <c r="F143" s="127"/>
      <c r="G143" s="280"/>
    </row>
    <row r="144" spans="1:7" ht="28.5" hidden="1" customHeight="1" x14ac:dyDescent="0.25">
      <c r="A144" s="63">
        <v>135</v>
      </c>
      <c r="B144" s="135" t="str">
        <f>IFERROR(VLOOKUP($C144,[1]Nachschlagen!$B$3:$C$65,2, FALSE),"-")</f>
        <v>-</v>
      </c>
      <c r="C144" s="126"/>
      <c r="D144" s="127"/>
      <c r="E144" s="127"/>
      <c r="F144" s="127"/>
      <c r="G144" s="280"/>
    </row>
    <row r="145" spans="1:7" ht="28.5" hidden="1" customHeight="1" x14ac:dyDescent="0.25">
      <c r="A145" s="63">
        <v>136</v>
      </c>
      <c r="B145" s="135" t="str">
        <f>IFERROR(VLOOKUP($C145,[1]Nachschlagen!$B$3:$C$65,2, FALSE),"-")</f>
        <v>-</v>
      </c>
      <c r="C145" s="126"/>
      <c r="D145" s="127"/>
      <c r="E145" s="127"/>
      <c r="F145" s="127"/>
      <c r="G145" s="280"/>
    </row>
    <row r="146" spans="1:7" ht="28.5" hidden="1" customHeight="1" x14ac:dyDescent="0.25">
      <c r="A146" s="63">
        <v>137</v>
      </c>
      <c r="B146" s="135" t="str">
        <f>IFERROR(VLOOKUP($C146,[1]Nachschlagen!$B$3:$C$65,2, FALSE),"-")</f>
        <v>-</v>
      </c>
      <c r="C146" s="126"/>
      <c r="D146" s="127"/>
      <c r="E146" s="127"/>
      <c r="F146" s="127"/>
      <c r="G146" s="280"/>
    </row>
    <row r="147" spans="1:7" ht="28.5" hidden="1" customHeight="1" x14ac:dyDescent="0.25">
      <c r="A147" s="63">
        <v>138</v>
      </c>
      <c r="B147" s="135" t="str">
        <f>IFERROR(VLOOKUP($C147,[1]Nachschlagen!$B$3:$C$65,2, FALSE),"-")</f>
        <v>-</v>
      </c>
      <c r="C147" s="126"/>
      <c r="D147" s="127"/>
      <c r="E147" s="127"/>
      <c r="F147" s="127"/>
      <c r="G147" s="280"/>
    </row>
    <row r="148" spans="1:7" ht="28.5" hidden="1" customHeight="1" x14ac:dyDescent="0.25">
      <c r="A148" s="63">
        <v>139</v>
      </c>
      <c r="B148" s="135" t="str">
        <f>IFERROR(VLOOKUP($C148,[1]Nachschlagen!$B$3:$C$65,2, FALSE),"-")</f>
        <v>-</v>
      </c>
      <c r="C148" s="126"/>
      <c r="D148" s="127"/>
      <c r="E148" s="127"/>
      <c r="F148" s="127"/>
      <c r="G148" s="280"/>
    </row>
    <row r="149" spans="1:7" ht="28.5" hidden="1" customHeight="1" x14ac:dyDescent="0.25">
      <c r="A149" s="63">
        <v>140</v>
      </c>
      <c r="B149" s="135" t="str">
        <f>IFERROR(VLOOKUP($C149,[1]Nachschlagen!$B$3:$C$65,2, FALSE),"-")</f>
        <v>-</v>
      </c>
      <c r="C149" s="126"/>
      <c r="D149" s="127"/>
      <c r="E149" s="127"/>
      <c r="F149" s="127"/>
      <c r="G149" s="280"/>
    </row>
    <row r="150" spans="1:7" ht="28.5" hidden="1" customHeight="1" x14ac:dyDescent="0.25">
      <c r="A150" s="63">
        <v>141</v>
      </c>
      <c r="B150" s="135" t="str">
        <f>IFERROR(VLOOKUP($C150,[1]Nachschlagen!$B$3:$C$65,2, FALSE),"-")</f>
        <v>-</v>
      </c>
      <c r="C150" s="126"/>
      <c r="D150" s="127"/>
      <c r="E150" s="127"/>
      <c r="F150" s="127"/>
      <c r="G150" s="280"/>
    </row>
    <row r="151" spans="1:7" ht="28.5" hidden="1" customHeight="1" x14ac:dyDescent="0.25">
      <c r="A151" s="63">
        <v>142</v>
      </c>
      <c r="B151" s="135" t="str">
        <f>IFERROR(VLOOKUP($C151,[1]Nachschlagen!$B$3:$C$65,2, FALSE),"-")</f>
        <v>-</v>
      </c>
      <c r="C151" s="126"/>
      <c r="D151" s="127"/>
      <c r="E151" s="127"/>
      <c r="F151" s="127"/>
      <c r="G151" s="280"/>
    </row>
    <row r="152" spans="1:7" ht="28.5" hidden="1" customHeight="1" x14ac:dyDescent="0.25">
      <c r="A152" s="63">
        <v>143</v>
      </c>
      <c r="B152" s="135" t="str">
        <f>IFERROR(VLOOKUP($C152,[1]Nachschlagen!$B$3:$C$65,2, FALSE),"-")</f>
        <v>-</v>
      </c>
      <c r="C152" s="126"/>
      <c r="D152" s="127"/>
      <c r="E152" s="127"/>
      <c r="F152" s="127"/>
      <c r="G152" s="280"/>
    </row>
    <row r="153" spans="1:7" ht="28.5" hidden="1" customHeight="1" x14ac:dyDescent="0.25">
      <c r="A153" s="63">
        <v>144</v>
      </c>
      <c r="B153" s="135" t="str">
        <f>IFERROR(VLOOKUP($C153,[1]Nachschlagen!$B$3:$C$65,2, FALSE),"-")</f>
        <v>-</v>
      </c>
      <c r="C153" s="126"/>
      <c r="D153" s="127"/>
      <c r="E153" s="127"/>
      <c r="F153" s="127"/>
      <c r="G153" s="280"/>
    </row>
    <row r="154" spans="1:7" ht="28.5" hidden="1" customHeight="1" x14ac:dyDescent="0.25">
      <c r="A154" s="63">
        <v>145</v>
      </c>
      <c r="B154" s="135" t="str">
        <f>IFERROR(VLOOKUP($C154,[1]Nachschlagen!$B$3:$C$65,2, FALSE),"-")</f>
        <v>-</v>
      </c>
      <c r="C154" s="126"/>
      <c r="D154" s="127"/>
      <c r="E154" s="127"/>
      <c r="F154" s="127"/>
      <c r="G154" s="280"/>
    </row>
    <row r="155" spans="1:7" ht="28.5" hidden="1" customHeight="1" x14ac:dyDescent="0.25">
      <c r="A155" s="63">
        <v>146</v>
      </c>
      <c r="B155" s="135" t="str">
        <f>IFERROR(VLOOKUP($C155,[1]Nachschlagen!$B$3:$C$65,2, FALSE),"-")</f>
        <v>-</v>
      </c>
      <c r="C155" s="126"/>
      <c r="D155" s="127"/>
      <c r="E155" s="127"/>
      <c r="F155" s="127"/>
      <c r="G155" s="280"/>
    </row>
    <row r="156" spans="1:7" ht="28.5" hidden="1" customHeight="1" x14ac:dyDescent="0.25">
      <c r="A156" s="63">
        <v>147</v>
      </c>
      <c r="B156" s="135" t="str">
        <f>IFERROR(VLOOKUP($C156,[1]Nachschlagen!$B$3:$C$65,2, FALSE),"-")</f>
        <v>-</v>
      </c>
      <c r="C156" s="126"/>
      <c r="D156" s="127"/>
      <c r="E156" s="127"/>
      <c r="F156" s="127"/>
      <c r="G156" s="280"/>
    </row>
    <row r="157" spans="1:7" ht="28.5" hidden="1" customHeight="1" x14ac:dyDescent="0.25">
      <c r="A157" s="63">
        <v>148</v>
      </c>
      <c r="B157" s="135" t="str">
        <f>IFERROR(VLOOKUP($C157,[1]Nachschlagen!$B$3:$C$65,2, FALSE),"-")</f>
        <v>-</v>
      </c>
      <c r="C157" s="126"/>
      <c r="D157" s="127"/>
      <c r="E157" s="127"/>
      <c r="F157" s="127"/>
      <c r="G157" s="280"/>
    </row>
    <row r="158" spans="1:7" ht="28.5" hidden="1" customHeight="1" x14ac:dyDescent="0.25">
      <c r="A158" s="63">
        <v>149</v>
      </c>
      <c r="B158" s="135" t="str">
        <f>IFERROR(VLOOKUP($C158,[1]Nachschlagen!$B$3:$C$65,2, FALSE),"-")</f>
        <v>-</v>
      </c>
      <c r="C158" s="126"/>
      <c r="D158" s="127"/>
      <c r="E158" s="127"/>
      <c r="F158" s="127"/>
      <c r="G158" s="280"/>
    </row>
    <row r="159" spans="1:7" ht="28.5" hidden="1" customHeight="1" x14ac:dyDescent="0.25">
      <c r="A159" s="63">
        <v>150</v>
      </c>
      <c r="B159" s="135" t="str">
        <f>IFERROR(VLOOKUP($C159,[1]Nachschlagen!$B$3:$C$65,2, FALSE),"-")</f>
        <v>-</v>
      </c>
      <c r="C159" s="126"/>
      <c r="D159" s="127"/>
      <c r="E159" s="127"/>
      <c r="F159" s="127"/>
      <c r="G159" s="280"/>
    </row>
    <row r="160" spans="1:7" ht="28.5" hidden="1" customHeight="1" x14ac:dyDescent="0.25">
      <c r="A160" s="63">
        <v>151</v>
      </c>
      <c r="B160" s="135" t="str">
        <f>IFERROR(VLOOKUP($C160,[1]Nachschlagen!$B$3:$C$65,2, FALSE),"-")</f>
        <v>-</v>
      </c>
      <c r="C160" s="126"/>
      <c r="D160" s="127"/>
      <c r="E160" s="127"/>
      <c r="F160" s="127"/>
      <c r="G160" s="280"/>
    </row>
    <row r="161" spans="1:7" ht="28.5" hidden="1" customHeight="1" x14ac:dyDescent="0.25">
      <c r="A161" s="63">
        <v>152</v>
      </c>
      <c r="B161" s="135" t="str">
        <f>IFERROR(VLOOKUP($C161,[1]Nachschlagen!$B$3:$C$65,2, FALSE),"-")</f>
        <v>-</v>
      </c>
      <c r="C161" s="126"/>
      <c r="D161" s="127"/>
      <c r="E161" s="127"/>
      <c r="F161" s="127"/>
      <c r="G161" s="280"/>
    </row>
    <row r="162" spans="1:7" ht="28.5" hidden="1" customHeight="1" x14ac:dyDescent="0.25">
      <c r="A162" s="63">
        <v>153</v>
      </c>
      <c r="B162" s="135" t="str">
        <f>IFERROR(VLOOKUP($C162,[1]Nachschlagen!$B$3:$C$65,2, FALSE),"-")</f>
        <v>-</v>
      </c>
      <c r="C162" s="126"/>
      <c r="D162" s="127"/>
      <c r="E162" s="127"/>
      <c r="F162" s="127"/>
      <c r="G162" s="280"/>
    </row>
    <row r="163" spans="1:7" ht="28.5" hidden="1" customHeight="1" x14ac:dyDescent="0.25">
      <c r="A163" s="63">
        <v>154</v>
      </c>
      <c r="B163" s="135" t="str">
        <f>IFERROR(VLOOKUP($C163,[1]Nachschlagen!$B$3:$C$65,2, FALSE),"-")</f>
        <v>-</v>
      </c>
      <c r="C163" s="126"/>
      <c r="D163" s="127"/>
      <c r="E163" s="127"/>
      <c r="F163" s="127"/>
      <c r="G163" s="280"/>
    </row>
    <row r="164" spans="1:7" ht="28.5" hidden="1" customHeight="1" x14ac:dyDescent="0.25">
      <c r="A164" s="63">
        <v>155</v>
      </c>
      <c r="B164" s="135" t="str">
        <f>IFERROR(VLOOKUP($C164,[1]Nachschlagen!$B$3:$C$65,2, FALSE),"-")</f>
        <v>-</v>
      </c>
      <c r="C164" s="126"/>
      <c r="D164" s="127"/>
      <c r="E164" s="127"/>
      <c r="F164" s="127"/>
      <c r="G164" s="280"/>
    </row>
    <row r="165" spans="1:7" ht="28.5" hidden="1" customHeight="1" x14ac:dyDescent="0.25">
      <c r="A165" s="63">
        <v>156</v>
      </c>
      <c r="B165" s="135" t="str">
        <f>IFERROR(VLOOKUP($C165,[1]Nachschlagen!$B$3:$C$65,2, FALSE),"-")</f>
        <v>-</v>
      </c>
      <c r="C165" s="126"/>
      <c r="D165" s="127"/>
      <c r="E165" s="127"/>
      <c r="F165" s="127"/>
      <c r="G165" s="280"/>
    </row>
    <row r="166" spans="1:7" ht="28.5" hidden="1" customHeight="1" x14ac:dyDescent="0.25">
      <c r="A166" s="63">
        <v>157</v>
      </c>
      <c r="B166" s="135" t="str">
        <f>IFERROR(VLOOKUP($C166,[1]Nachschlagen!$B$3:$C$65,2, FALSE),"-")</f>
        <v>-</v>
      </c>
      <c r="C166" s="126"/>
      <c r="D166" s="127"/>
      <c r="E166" s="127"/>
      <c r="F166" s="127"/>
      <c r="G166" s="280"/>
    </row>
    <row r="167" spans="1:7" ht="28.5" hidden="1" customHeight="1" x14ac:dyDescent="0.25">
      <c r="A167" s="63">
        <v>158</v>
      </c>
      <c r="B167" s="135" t="str">
        <f>IFERROR(VLOOKUP($C167,[1]Nachschlagen!$B$3:$C$65,2, FALSE),"-")</f>
        <v>-</v>
      </c>
      <c r="C167" s="126"/>
      <c r="D167" s="127"/>
      <c r="E167" s="127"/>
      <c r="F167" s="127"/>
      <c r="G167" s="280"/>
    </row>
    <row r="168" spans="1:7" ht="28.5" hidden="1" customHeight="1" x14ac:dyDescent="0.25">
      <c r="A168" s="63">
        <v>159</v>
      </c>
      <c r="B168" s="135" t="str">
        <f>IFERROR(VLOOKUP($C168,[1]Nachschlagen!$B$3:$C$65,2, FALSE),"-")</f>
        <v>-</v>
      </c>
      <c r="C168" s="126"/>
      <c r="D168" s="127"/>
      <c r="E168" s="127"/>
      <c r="F168" s="127"/>
      <c r="G168" s="280"/>
    </row>
    <row r="169" spans="1:7" ht="28.5" hidden="1" customHeight="1" x14ac:dyDescent="0.25">
      <c r="A169" s="63">
        <v>160</v>
      </c>
      <c r="B169" s="135" t="str">
        <f>IFERROR(VLOOKUP($C169,[1]Nachschlagen!$B$3:$C$65,2, FALSE),"-")</f>
        <v>-</v>
      </c>
      <c r="C169" s="126"/>
      <c r="D169" s="127"/>
      <c r="E169" s="127"/>
      <c r="F169" s="127"/>
      <c r="G169" s="280"/>
    </row>
    <row r="170" spans="1:7" ht="28.5" hidden="1" customHeight="1" x14ac:dyDescent="0.25">
      <c r="A170" s="63">
        <v>161</v>
      </c>
      <c r="B170" s="135" t="str">
        <f>IFERROR(VLOOKUP($C170,[1]Nachschlagen!$B$3:$C$65,2, FALSE),"-")</f>
        <v>-</v>
      </c>
      <c r="C170" s="126"/>
      <c r="D170" s="127"/>
      <c r="E170" s="127"/>
      <c r="F170" s="127"/>
      <c r="G170" s="280"/>
    </row>
    <row r="171" spans="1:7" ht="28.5" hidden="1" customHeight="1" x14ac:dyDescent="0.25">
      <c r="A171" s="63">
        <v>162</v>
      </c>
      <c r="B171" s="135" t="str">
        <f>IFERROR(VLOOKUP($C171,[1]Nachschlagen!$B$3:$C$65,2, FALSE),"-")</f>
        <v>-</v>
      </c>
      <c r="C171" s="126"/>
      <c r="D171" s="127"/>
      <c r="E171" s="127"/>
      <c r="F171" s="127"/>
      <c r="G171" s="280"/>
    </row>
    <row r="172" spans="1:7" ht="28.5" hidden="1" customHeight="1" x14ac:dyDescent="0.25">
      <c r="A172" s="63">
        <v>163</v>
      </c>
      <c r="B172" s="135" t="str">
        <f>IFERROR(VLOOKUP($C172,[1]Nachschlagen!$B$3:$C$65,2, FALSE),"-")</f>
        <v>-</v>
      </c>
      <c r="C172" s="126"/>
      <c r="D172" s="127"/>
      <c r="E172" s="127"/>
      <c r="F172" s="127"/>
      <c r="G172" s="280"/>
    </row>
    <row r="173" spans="1:7" ht="28.5" hidden="1" customHeight="1" x14ac:dyDescent="0.25">
      <c r="A173" s="63">
        <v>164</v>
      </c>
      <c r="B173" s="135" t="str">
        <f>IFERROR(VLOOKUP($C173,[1]Nachschlagen!$B$3:$C$65,2, FALSE),"-")</f>
        <v>-</v>
      </c>
      <c r="C173" s="126"/>
      <c r="D173" s="127"/>
      <c r="E173" s="127"/>
      <c r="F173" s="127"/>
      <c r="G173" s="280"/>
    </row>
    <row r="174" spans="1:7" ht="28.5" hidden="1" customHeight="1" x14ac:dyDescent="0.25">
      <c r="A174" s="63">
        <v>165</v>
      </c>
      <c r="B174" s="135" t="str">
        <f>IFERROR(VLOOKUP($C174,[1]Nachschlagen!$B$3:$C$65,2, FALSE),"-")</f>
        <v>-</v>
      </c>
      <c r="C174" s="126"/>
      <c r="D174" s="127"/>
      <c r="E174" s="127"/>
      <c r="F174" s="127"/>
      <c r="G174" s="280"/>
    </row>
    <row r="175" spans="1:7" ht="28.5" hidden="1" customHeight="1" x14ac:dyDescent="0.25">
      <c r="A175" s="63">
        <v>166</v>
      </c>
      <c r="B175" s="135" t="str">
        <f>IFERROR(VLOOKUP($C175,[1]Nachschlagen!$B$3:$C$65,2, FALSE),"-")</f>
        <v>-</v>
      </c>
      <c r="C175" s="126"/>
      <c r="D175" s="127"/>
      <c r="E175" s="127"/>
      <c r="F175" s="127"/>
      <c r="G175" s="280"/>
    </row>
    <row r="176" spans="1:7" ht="28.5" hidden="1" customHeight="1" x14ac:dyDescent="0.25">
      <c r="A176" s="63">
        <v>167</v>
      </c>
      <c r="B176" s="135" t="str">
        <f>IFERROR(VLOOKUP($C176,[1]Nachschlagen!$B$3:$C$65,2, FALSE),"-")</f>
        <v>-</v>
      </c>
      <c r="C176" s="126"/>
      <c r="D176" s="127"/>
      <c r="E176" s="127"/>
      <c r="F176" s="127"/>
      <c r="G176" s="280"/>
    </row>
    <row r="177" spans="1:7" ht="28.5" hidden="1" customHeight="1" x14ac:dyDescent="0.25">
      <c r="A177" s="63">
        <v>168</v>
      </c>
      <c r="B177" s="135" t="str">
        <f>IFERROR(VLOOKUP($C177,[1]Nachschlagen!$B$3:$C$65,2, FALSE),"-")</f>
        <v>-</v>
      </c>
      <c r="C177" s="126"/>
      <c r="D177" s="127"/>
      <c r="E177" s="127"/>
      <c r="F177" s="127"/>
      <c r="G177" s="280"/>
    </row>
    <row r="178" spans="1:7" ht="28.5" hidden="1" customHeight="1" x14ac:dyDescent="0.25">
      <c r="A178" s="63">
        <v>169</v>
      </c>
      <c r="B178" s="135" t="str">
        <f>IFERROR(VLOOKUP($C178,[1]Nachschlagen!$B$3:$C$65,2, FALSE),"-")</f>
        <v>-</v>
      </c>
      <c r="C178" s="126"/>
      <c r="D178" s="127"/>
      <c r="E178" s="127"/>
      <c r="F178" s="127"/>
      <c r="G178" s="280"/>
    </row>
    <row r="179" spans="1:7" ht="28.5" hidden="1" customHeight="1" x14ac:dyDescent="0.25">
      <c r="A179" s="63">
        <v>170</v>
      </c>
      <c r="B179" s="135" t="str">
        <f>IFERROR(VLOOKUP($C179,[1]Nachschlagen!$B$3:$C$65,2, FALSE),"-")</f>
        <v>-</v>
      </c>
      <c r="C179" s="126"/>
      <c r="D179" s="127"/>
      <c r="E179" s="127"/>
      <c r="F179" s="127"/>
      <c r="G179" s="280"/>
    </row>
    <row r="180" spans="1:7" ht="28.5" hidden="1" customHeight="1" x14ac:dyDescent="0.25">
      <c r="A180" s="63">
        <v>171</v>
      </c>
      <c r="B180" s="135" t="str">
        <f>IFERROR(VLOOKUP($C180,[1]Nachschlagen!$B$3:$C$65,2, FALSE),"-")</f>
        <v>-</v>
      </c>
      <c r="C180" s="126"/>
      <c r="D180" s="127"/>
      <c r="E180" s="127"/>
      <c r="F180" s="127"/>
      <c r="G180" s="280"/>
    </row>
    <row r="181" spans="1:7" ht="28.5" hidden="1" customHeight="1" x14ac:dyDescent="0.25">
      <c r="A181" s="63">
        <v>172</v>
      </c>
      <c r="B181" s="135" t="str">
        <f>IFERROR(VLOOKUP($C181,[1]Nachschlagen!$B$3:$C$65,2, FALSE),"-")</f>
        <v>-</v>
      </c>
      <c r="C181" s="126"/>
      <c r="D181" s="127"/>
      <c r="E181" s="127"/>
      <c r="F181" s="127"/>
      <c r="G181" s="280"/>
    </row>
    <row r="182" spans="1:7" ht="28.5" hidden="1" customHeight="1" x14ac:dyDescent="0.25">
      <c r="A182" s="63">
        <v>173</v>
      </c>
      <c r="B182" s="135" t="str">
        <f>IFERROR(VLOOKUP($C182,[1]Nachschlagen!$B$3:$C$65,2, FALSE),"-")</f>
        <v>-</v>
      </c>
      <c r="C182" s="126"/>
      <c r="D182" s="127"/>
      <c r="E182" s="127"/>
      <c r="F182" s="127"/>
      <c r="G182" s="280"/>
    </row>
    <row r="183" spans="1:7" ht="28.5" hidden="1" customHeight="1" x14ac:dyDescent="0.25">
      <c r="A183" s="63">
        <v>174</v>
      </c>
      <c r="B183" s="135" t="str">
        <f>IFERROR(VLOOKUP($C183,[1]Nachschlagen!$B$3:$C$65,2, FALSE),"-")</f>
        <v>-</v>
      </c>
      <c r="C183" s="126"/>
      <c r="D183" s="127"/>
      <c r="E183" s="127"/>
      <c r="F183" s="127"/>
      <c r="G183" s="280"/>
    </row>
    <row r="184" spans="1:7" ht="28.5" hidden="1" customHeight="1" x14ac:dyDescent="0.25">
      <c r="A184" s="63">
        <v>175</v>
      </c>
      <c r="B184" s="135" t="str">
        <f>IFERROR(VLOOKUP($C184,[1]Nachschlagen!$B$3:$C$65,2, FALSE),"-")</f>
        <v>-</v>
      </c>
      <c r="C184" s="126"/>
      <c r="D184" s="127"/>
      <c r="E184" s="127"/>
      <c r="F184" s="127"/>
      <c r="G184" s="280"/>
    </row>
    <row r="185" spans="1:7" ht="28.5" hidden="1" customHeight="1" x14ac:dyDescent="0.25">
      <c r="A185" s="63">
        <v>176</v>
      </c>
      <c r="B185" s="135" t="str">
        <f>IFERROR(VLOOKUP($C185,[1]Nachschlagen!$B$3:$C$65,2, FALSE),"-")</f>
        <v>-</v>
      </c>
      <c r="C185" s="126"/>
      <c r="D185" s="127"/>
      <c r="E185" s="127"/>
      <c r="F185" s="127"/>
      <c r="G185" s="280"/>
    </row>
    <row r="186" spans="1:7" ht="28.5" hidden="1" customHeight="1" x14ac:dyDescent="0.25">
      <c r="A186" s="63">
        <v>177</v>
      </c>
      <c r="B186" s="135" t="str">
        <f>IFERROR(VLOOKUP($C186,[1]Nachschlagen!$B$3:$C$65,2, FALSE),"-")</f>
        <v>-</v>
      </c>
      <c r="C186" s="126"/>
      <c r="D186" s="127"/>
      <c r="E186" s="127"/>
      <c r="F186" s="127"/>
      <c r="G186" s="280"/>
    </row>
    <row r="187" spans="1:7" ht="28.5" hidden="1" customHeight="1" x14ac:dyDescent="0.25">
      <c r="A187" s="63">
        <v>178</v>
      </c>
      <c r="B187" s="135" t="str">
        <f>IFERROR(VLOOKUP($C187,[1]Nachschlagen!$B$3:$C$65,2, FALSE),"-")</f>
        <v>-</v>
      </c>
      <c r="C187" s="126"/>
      <c r="D187" s="127"/>
      <c r="E187" s="127"/>
      <c r="F187" s="127"/>
      <c r="G187" s="280"/>
    </row>
    <row r="188" spans="1:7" ht="28.5" hidden="1" customHeight="1" x14ac:dyDescent="0.25">
      <c r="A188" s="63">
        <v>179</v>
      </c>
      <c r="B188" s="135" t="str">
        <f>IFERROR(VLOOKUP($C188,[1]Nachschlagen!$B$3:$C$65,2, FALSE),"-")</f>
        <v>-</v>
      </c>
      <c r="C188" s="126"/>
      <c r="D188" s="127"/>
      <c r="E188" s="127"/>
      <c r="F188" s="127"/>
      <c r="G188" s="280"/>
    </row>
    <row r="189" spans="1:7" ht="28.5" hidden="1" customHeight="1" x14ac:dyDescent="0.25">
      <c r="A189" s="63">
        <v>180</v>
      </c>
      <c r="B189" s="135" t="str">
        <f>IFERROR(VLOOKUP($C189,[1]Nachschlagen!$B$3:$C$65,2, FALSE),"-")</f>
        <v>-</v>
      </c>
      <c r="C189" s="126"/>
      <c r="D189" s="127"/>
      <c r="E189" s="127"/>
      <c r="F189" s="127"/>
      <c r="G189" s="280"/>
    </row>
    <row r="190" spans="1:7" ht="28.5" hidden="1" customHeight="1" x14ac:dyDescent="0.25">
      <c r="A190" s="63">
        <v>181</v>
      </c>
      <c r="B190" s="135" t="str">
        <f>IFERROR(VLOOKUP($C190,[1]Nachschlagen!$B$3:$C$65,2, FALSE),"-")</f>
        <v>-</v>
      </c>
      <c r="C190" s="126"/>
      <c r="D190" s="127"/>
      <c r="E190" s="127"/>
      <c r="F190" s="127"/>
      <c r="G190" s="280"/>
    </row>
    <row r="191" spans="1:7" ht="28.5" hidden="1" customHeight="1" x14ac:dyDescent="0.25">
      <c r="A191" s="63">
        <v>182</v>
      </c>
      <c r="B191" s="135" t="str">
        <f>IFERROR(VLOOKUP($C191,[1]Nachschlagen!$B$3:$C$65,2, FALSE),"-")</f>
        <v>-</v>
      </c>
      <c r="C191" s="126"/>
      <c r="D191" s="127"/>
      <c r="E191" s="127"/>
      <c r="F191" s="127"/>
      <c r="G191" s="280"/>
    </row>
    <row r="192" spans="1:7" ht="28.5" hidden="1" customHeight="1" x14ac:dyDescent="0.25">
      <c r="A192" s="63">
        <v>183</v>
      </c>
      <c r="B192" s="135" t="str">
        <f>IFERROR(VLOOKUP($C192,[1]Nachschlagen!$B$3:$C$65,2, FALSE),"-")</f>
        <v>-</v>
      </c>
      <c r="C192" s="126"/>
      <c r="D192" s="127"/>
      <c r="E192" s="127"/>
      <c r="F192" s="127"/>
      <c r="G192" s="280"/>
    </row>
    <row r="193" spans="1:7" ht="28.5" hidden="1" customHeight="1" x14ac:dyDescent="0.25">
      <c r="A193" s="63">
        <v>184</v>
      </c>
      <c r="B193" s="135" t="str">
        <f>IFERROR(VLOOKUP($C193,[1]Nachschlagen!$B$3:$C$65,2, FALSE),"-")</f>
        <v>-</v>
      </c>
      <c r="C193" s="126"/>
      <c r="D193" s="127"/>
      <c r="E193" s="127"/>
      <c r="F193" s="127"/>
      <c r="G193" s="280"/>
    </row>
    <row r="194" spans="1:7" ht="28.5" hidden="1" customHeight="1" x14ac:dyDescent="0.25">
      <c r="A194" s="63">
        <v>185</v>
      </c>
      <c r="B194" s="135" t="str">
        <f>IFERROR(VLOOKUP($C194,[1]Nachschlagen!$B$3:$C$65,2, FALSE),"-")</f>
        <v>-</v>
      </c>
      <c r="C194" s="126"/>
      <c r="D194" s="127"/>
      <c r="E194" s="127"/>
      <c r="F194" s="127"/>
      <c r="G194" s="280"/>
    </row>
    <row r="195" spans="1:7" ht="28.5" hidden="1" customHeight="1" x14ac:dyDescent="0.25">
      <c r="A195" s="63">
        <v>186</v>
      </c>
      <c r="B195" s="135" t="str">
        <f>IFERROR(VLOOKUP($C195,[1]Nachschlagen!$B$3:$C$65,2, FALSE),"-")</f>
        <v>-</v>
      </c>
      <c r="C195" s="126"/>
      <c r="D195" s="127"/>
      <c r="E195" s="127"/>
      <c r="F195" s="127"/>
      <c r="G195" s="280"/>
    </row>
    <row r="196" spans="1:7" ht="28.5" hidden="1" customHeight="1" x14ac:dyDescent="0.25">
      <c r="A196" s="63">
        <v>187</v>
      </c>
      <c r="B196" s="135" t="str">
        <f>IFERROR(VLOOKUP($C196,[1]Nachschlagen!$B$3:$C$65,2, FALSE),"-")</f>
        <v>-</v>
      </c>
      <c r="C196" s="126"/>
      <c r="D196" s="127"/>
      <c r="E196" s="127"/>
      <c r="F196" s="127"/>
      <c r="G196" s="280"/>
    </row>
    <row r="197" spans="1:7" ht="28.5" hidden="1" customHeight="1" x14ac:dyDescent="0.25">
      <c r="A197" s="63">
        <v>188</v>
      </c>
      <c r="B197" s="135" t="str">
        <f>IFERROR(VLOOKUP($C197,[1]Nachschlagen!$B$3:$C$65,2, FALSE),"-")</f>
        <v>-</v>
      </c>
      <c r="C197" s="126"/>
      <c r="D197" s="127"/>
      <c r="E197" s="127"/>
      <c r="F197" s="127"/>
      <c r="G197" s="280"/>
    </row>
    <row r="198" spans="1:7" ht="28.5" hidden="1" customHeight="1" x14ac:dyDescent="0.25">
      <c r="A198" s="63">
        <v>189</v>
      </c>
      <c r="B198" s="135" t="str">
        <f>IFERROR(VLOOKUP($C198,[1]Nachschlagen!$B$3:$C$65,2, FALSE),"-")</f>
        <v>-</v>
      </c>
      <c r="C198" s="126"/>
      <c r="D198" s="127"/>
      <c r="E198" s="127"/>
      <c r="F198" s="127"/>
      <c r="G198" s="280"/>
    </row>
    <row r="199" spans="1:7" ht="28.5" hidden="1" customHeight="1" x14ac:dyDescent="0.25">
      <c r="A199" s="63">
        <v>190</v>
      </c>
      <c r="B199" s="135" t="str">
        <f>IFERROR(VLOOKUP($C199,[1]Nachschlagen!$B$3:$C$65,2, FALSE),"-")</f>
        <v>-</v>
      </c>
      <c r="C199" s="126"/>
      <c r="D199" s="127"/>
      <c r="E199" s="127"/>
      <c r="F199" s="127"/>
      <c r="G199" s="280"/>
    </row>
    <row r="200" spans="1:7" ht="28.5" hidden="1" customHeight="1" x14ac:dyDescent="0.25">
      <c r="A200" s="63">
        <v>191</v>
      </c>
      <c r="B200" s="135" t="str">
        <f>IFERROR(VLOOKUP($C200,[1]Nachschlagen!$B$3:$C$65,2, FALSE),"-")</f>
        <v>-</v>
      </c>
      <c r="C200" s="126"/>
      <c r="D200" s="127"/>
      <c r="E200" s="127"/>
      <c r="F200" s="127"/>
      <c r="G200" s="280"/>
    </row>
    <row r="201" spans="1:7" ht="28.5" hidden="1" customHeight="1" x14ac:dyDescent="0.25">
      <c r="A201" s="63">
        <v>192</v>
      </c>
      <c r="B201" s="135" t="str">
        <f>IFERROR(VLOOKUP($C201,[1]Nachschlagen!$B$3:$C$65,2, FALSE),"-")</f>
        <v>-</v>
      </c>
      <c r="C201" s="126"/>
      <c r="D201" s="127"/>
      <c r="E201" s="127"/>
      <c r="F201" s="127"/>
      <c r="G201" s="280"/>
    </row>
    <row r="202" spans="1:7" ht="28.5" hidden="1" customHeight="1" x14ac:dyDescent="0.25">
      <c r="A202" s="63">
        <v>193</v>
      </c>
      <c r="B202" s="135" t="str">
        <f>IFERROR(VLOOKUP($C202,[1]Nachschlagen!$B$3:$C$65,2, FALSE),"-")</f>
        <v>-</v>
      </c>
      <c r="C202" s="126"/>
      <c r="D202" s="127"/>
      <c r="E202" s="127"/>
      <c r="F202" s="127"/>
      <c r="G202" s="280"/>
    </row>
    <row r="203" spans="1:7" ht="28.5" hidden="1" customHeight="1" x14ac:dyDescent="0.25">
      <c r="A203" s="63">
        <v>194</v>
      </c>
      <c r="B203" s="135" t="str">
        <f>IFERROR(VLOOKUP($C203,[1]Nachschlagen!$B$3:$C$65,2, FALSE),"-")</f>
        <v>-</v>
      </c>
      <c r="C203" s="126"/>
      <c r="D203" s="127"/>
      <c r="E203" s="127"/>
      <c r="F203" s="127"/>
      <c r="G203" s="280"/>
    </row>
    <row r="204" spans="1:7" ht="28.5" hidden="1" customHeight="1" x14ac:dyDescent="0.25">
      <c r="A204" s="63">
        <v>195</v>
      </c>
      <c r="B204" s="135" t="str">
        <f>IFERROR(VLOOKUP($C204,[1]Nachschlagen!$B$3:$C$65,2, FALSE),"-")</f>
        <v>-</v>
      </c>
      <c r="C204" s="126"/>
      <c r="D204" s="127"/>
      <c r="E204" s="127"/>
      <c r="F204" s="127"/>
      <c r="G204" s="280"/>
    </row>
    <row r="205" spans="1:7" ht="28.5" hidden="1" customHeight="1" x14ac:dyDescent="0.25">
      <c r="A205" s="63">
        <v>196</v>
      </c>
      <c r="B205" s="135" t="str">
        <f>IFERROR(VLOOKUP($C205,[1]Nachschlagen!$B$3:$C$65,2, FALSE),"-")</f>
        <v>-</v>
      </c>
      <c r="C205" s="126"/>
      <c r="D205" s="127"/>
      <c r="E205" s="127"/>
      <c r="F205" s="127"/>
      <c r="G205" s="280"/>
    </row>
    <row r="206" spans="1:7" ht="28.5" hidden="1" customHeight="1" x14ac:dyDescent="0.25">
      <c r="A206" s="63">
        <v>197</v>
      </c>
      <c r="B206" s="135" t="str">
        <f>IFERROR(VLOOKUP($C206,[1]Nachschlagen!$B$3:$C$65,2, FALSE),"-")</f>
        <v>-</v>
      </c>
      <c r="C206" s="126"/>
      <c r="D206" s="127"/>
      <c r="E206" s="127"/>
      <c r="F206" s="127"/>
      <c r="G206" s="280"/>
    </row>
    <row r="207" spans="1:7" ht="28.5" hidden="1" customHeight="1" x14ac:dyDescent="0.25">
      <c r="A207" s="63">
        <v>198</v>
      </c>
      <c r="B207" s="135" t="str">
        <f>IFERROR(VLOOKUP($C207,[1]Nachschlagen!$B$3:$C$65,2, FALSE),"-")</f>
        <v>-</v>
      </c>
      <c r="C207" s="126"/>
      <c r="D207" s="127"/>
      <c r="E207" s="127"/>
      <c r="F207" s="127"/>
      <c r="G207" s="280"/>
    </row>
    <row r="208" spans="1:7" ht="28.5" hidden="1" customHeight="1" x14ac:dyDescent="0.25">
      <c r="A208" s="63">
        <v>199</v>
      </c>
      <c r="B208" s="135" t="str">
        <f>IFERROR(VLOOKUP($C208,[1]Nachschlagen!$B$3:$C$65,2, FALSE),"-")</f>
        <v>-</v>
      </c>
      <c r="C208" s="126"/>
      <c r="D208" s="127"/>
      <c r="E208" s="127"/>
      <c r="F208" s="127"/>
      <c r="G208" s="280"/>
    </row>
    <row r="209" spans="1:7" ht="28.5" hidden="1" customHeight="1" x14ac:dyDescent="0.25">
      <c r="A209" s="63">
        <v>200</v>
      </c>
      <c r="B209" s="135" t="str">
        <f>IFERROR(VLOOKUP($C209,[1]Nachschlagen!$B$3:$C$65,2, FALSE),"-")</f>
        <v>-</v>
      </c>
      <c r="C209" s="126"/>
      <c r="D209" s="127"/>
      <c r="E209" s="127"/>
      <c r="F209" s="127"/>
      <c r="G209" s="280"/>
    </row>
    <row r="210" spans="1:7" ht="28.5" hidden="1" customHeight="1" x14ac:dyDescent="0.25">
      <c r="A210" s="63">
        <v>201</v>
      </c>
      <c r="B210" s="135" t="str">
        <f>IFERROR(VLOOKUP($C210,[1]Nachschlagen!$B$3:$C$65,2, FALSE),"-")</f>
        <v>-</v>
      </c>
      <c r="C210" s="126"/>
      <c r="D210" s="127"/>
      <c r="E210" s="127"/>
      <c r="F210" s="127"/>
      <c r="G210" s="280"/>
    </row>
    <row r="211" spans="1:7" ht="28.5" hidden="1" customHeight="1" x14ac:dyDescent="0.25">
      <c r="A211" s="63">
        <v>202</v>
      </c>
      <c r="B211" s="135" t="str">
        <f>IFERROR(VLOOKUP($C211,[1]Nachschlagen!$B$3:$C$65,2, FALSE),"-")</f>
        <v>-</v>
      </c>
      <c r="C211" s="126"/>
      <c r="D211" s="127"/>
      <c r="E211" s="127"/>
      <c r="F211" s="127"/>
      <c r="G211" s="280"/>
    </row>
    <row r="212" spans="1:7" ht="28.5" hidden="1" customHeight="1" x14ac:dyDescent="0.25">
      <c r="A212" s="63">
        <v>203</v>
      </c>
      <c r="B212" s="135" t="str">
        <f>IFERROR(VLOOKUP($C212,[1]Nachschlagen!$B$3:$C$65,2, FALSE),"-")</f>
        <v>-</v>
      </c>
      <c r="C212" s="126"/>
      <c r="D212" s="127"/>
      <c r="E212" s="127"/>
      <c r="F212" s="127"/>
      <c r="G212" s="280"/>
    </row>
    <row r="213" spans="1:7" ht="28.5" hidden="1" customHeight="1" x14ac:dyDescent="0.25">
      <c r="A213" s="63">
        <v>204</v>
      </c>
      <c r="B213" s="135" t="str">
        <f>IFERROR(VLOOKUP($C213,[1]Nachschlagen!$B$3:$C$65,2, FALSE),"-")</f>
        <v>-</v>
      </c>
      <c r="C213" s="126"/>
      <c r="D213" s="127"/>
      <c r="E213" s="127"/>
      <c r="F213" s="127"/>
      <c r="G213" s="280"/>
    </row>
    <row r="214" spans="1:7" ht="28.5" hidden="1" customHeight="1" x14ac:dyDescent="0.25">
      <c r="A214" s="63">
        <v>205</v>
      </c>
      <c r="B214" s="135" t="str">
        <f>IFERROR(VLOOKUP($C214,[1]Nachschlagen!$B$3:$C$65,2, FALSE),"-")</f>
        <v>-</v>
      </c>
      <c r="C214" s="126"/>
      <c r="D214" s="127"/>
      <c r="E214" s="127"/>
      <c r="F214" s="127"/>
      <c r="G214" s="280"/>
    </row>
    <row r="215" spans="1:7" ht="28.5" hidden="1" customHeight="1" x14ac:dyDescent="0.25">
      <c r="A215" s="63">
        <v>206</v>
      </c>
      <c r="B215" s="135" t="str">
        <f>IFERROR(VLOOKUP($C215,[1]Nachschlagen!$B$3:$C$65,2, FALSE),"-")</f>
        <v>-</v>
      </c>
      <c r="C215" s="126"/>
      <c r="D215" s="127"/>
      <c r="E215" s="127"/>
      <c r="F215" s="127"/>
      <c r="G215" s="280"/>
    </row>
    <row r="216" spans="1:7" ht="28.5" hidden="1" customHeight="1" x14ac:dyDescent="0.25">
      <c r="A216" s="63">
        <v>207</v>
      </c>
      <c r="B216" s="135" t="str">
        <f>IFERROR(VLOOKUP($C216,[1]Nachschlagen!$B$3:$C$65,2, FALSE),"-")</f>
        <v>-</v>
      </c>
      <c r="C216" s="126"/>
      <c r="D216" s="127"/>
      <c r="E216" s="127"/>
      <c r="F216" s="127"/>
      <c r="G216" s="280"/>
    </row>
    <row r="217" spans="1:7" ht="28.5" hidden="1" customHeight="1" x14ac:dyDescent="0.25">
      <c r="A217" s="63">
        <v>208</v>
      </c>
      <c r="B217" s="135" t="str">
        <f>IFERROR(VLOOKUP($C217,[1]Nachschlagen!$B$3:$C$65,2, FALSE),"-")</f>
        <v>-</v>
      </c>
      <c r="C217" s="126"/>
      <c r="D217" s="127"/>
      <c r="E217" s="127"/>
      <c r="F217" s="127"/>
      <c r="G217" s="280"/>
    </row>
    <row r="218" spans="1:7" ht="28.5" hidden="1" customHeight="1" x14ac:dyDescent="0.25">
      <c r="A218" s="63">
        <v>209</v>
      </c>
      <c r="B218" s="135" t="str">
        <f>IFERROR(VLOOKUP($C218,[1]Nachschlagen!$B$3:$C$65,2, FALSE),"-")</f>
        <v>-</v>
      </c>
      <c r="C218" s="126"/>
      <c r="D218" s="127"/>
      <c r="E218" s="127"/>
      <c r="F218" s="127"/>
      <c r="G218" s="280"/>
    </row>
    <row r="219" spans="1:7" ht="28.5" hidden="1" customHeight="1" x14ac:dyDescent="0.25">
      <c r="A219" s="63">
        <v>210</v>
      </c>
      <c r="B219" s="135" t="str">
        <f>IFERROR(VLOOKUP($C219,[1]Nachschlagen!$B$3:$C$65,2, FALSE),"-")</f>
        <v>-</v>
      </c>
      <c r="C219" s="126"/>
      <c r="D219" s="127"/>
      <c r="E219" s="127"/>
      <c r="F219" s="127"/>
      <c r="G219" s="280"/>
    </row>
    <row r="220" spans="1:7" ht="28.5" hidden="1" customHeight="1" x14ac:dyDescent="0.25">
      <c r="A220" s="63">
        <v>211</v>
      </c>
      <c r="B220" s="135" t="str">
        <f>IFERROR(VLOOKUP($C220,[1]Nachschlagen!$B$3:$C$65,2, FALSE),"-")</f>
        <v>-</v>
      </c>
      <c r="C220" s="126"/>
      <c r="D220" s="127"/>
      <c r="E220" s="127"/>
      <c r="F220" s="127"/>
      <c r="G220" s="280"/>
    </row>
    <row r="221" spans="1:7" ht="28.5" hidden="1" customHeight="1" x14ac:dyDescent="0.25">
      <c r="A221" s="63">
        <v>212</v>
      </c>
      <c r="B221" s="135" t="str">
        <f>IFERROR(VLOOKUP($C221,[1]Nachschlagen!$B$3:$C$65,2, FALSE),"-")</f>
        <v>-</v>
      </c>
      <c r="C221" s="126"/>
      <c r="D221" s="127"/>
      <c r="E221" s="127"/>
      <c r="F221" s="127"/>
      <c r="G221" s="280"/>
    </row>
    <row r="222" spans="1:7" ht="28.5" hidden="1" customHeight="1" x14ac:dyDescent="0.25">
      <c r="A222" s="63">
        <v>213</v>
      </c>
      <c r="B222" s="135" t="str">
        <f>IFERROR(VLOOKUP($C222,[1]Nachschlagen!$B$3:$C$65,2, FALSE),"-")</f>
        <v>-</v>
      </c>
      <c r="C222" s="126"/>
      <c r="D222" s="127"/>
      <c r="E222" s="127"/>
      <c r="F222" s="127"/>
      <c r="G222" s="280"/>
    </row>
    <row r="223" spans="1:7" ht="28.5" hidden="1" customHeight="1" x14ac:dyDescent="0.25">
      <c r="A223" s="63">
        <v>214</v>
      </c>
      <c r="B223" s="135" t="str">
        <f>IFERROR(VLOOKUP($C223,[1]Nachschlagen!$B$3:$C$65,2, FALSE),"-")</f>
        <v>-</v>
      </c>
      <c r="C223" s="126"/>
      <c r="D223" s="127"/>
      <c r="E223" s="127"/>
      <c r="F223" s="127"/>
      <c r="G223" s="280"/>
    </row>
    <row r="224" spans="1:7" ht="28.5" hidden="1" customHeight="1" x14ac:dyDescent="0.25">
      <c r="A224" s="63">
        <v>215</v>
      </c>
      <c r="B224" s="135" t="str">
        <f>IFERROR(VLOOKUP($C224,[1]Nachschlagen!$B$3:$C$65,2, FALSE),"-")</f>
        <v>-</v>
      </c>
      <c r="C224" s="126"/>
      <c r="D224" s="127"/>
      <c r="E224" s="127"/>
      <c r="F224" s="127"/>
      <c r="G224" s="280"/>
    </row>
    <row r="225" spans="1:7" ht="28.5" hidden="1" customHeight="1" x14ac:dyDescent="0.25">
      <c r="A225" s="63">
        <v>216</v>
      </c>
      <c r="B225" s="135" t="str">
        <f>IFERROR(VLOOKUP($C225,[1]Nachschlagen!$B$3:$C$65,2, FALSE),"-")</f>
        <v>-</v>
      </c>
      <c r="C225" s="126"/>
      <c r="D225" s="127"/>
      <c r="E225" s="127"/>
      <c r="F225" s="127"/>
      <c r="G225" s="280"/>
    </row>
    <row r="226" spans="1:7" ht="28.5" hidden="1" customHeight="1" x14ac:dyDescent="0.25">
      <c r="A226" s="63">
        <v>217</v>
      </c>
      <c r="B226" s="135" t="str">
        <f>IFERROR(VLOOKUP($C226,[1]Nachschlagen!$B$3:$C$65,2, FALSE),"-")</f>
        <v>-</v>
      </c>
      <c r="C226" s="126"/>
      <c r="D226" s="127"/>
      <c r="E226" s="127"/>
      <c r="F226" s="127"/>
      <c r="G226" s="280"/>
    </row>
    <row r="227" spans="1:7" ht="28.5" hidden="1" customHeight="1" x14ac:dyDescent="0.25">
      <c r="A227" s="63">
        <v>218</v>
      </c>
      <c r="B227" s="135" t="str">
        <f>IFERROR(VLOOKUP($C227,[1]Nachschlagen!$B$3:$C$65,2, FALSE),"-")</f>
        <v>-</v>
      </c>
      <c r="C227" s="126"/>
      <c r="D227" s="127"/>
      <c r="E227" s="127"/>
      <c r="F227" s="127"/>
      <c r="G227" s="280"/>
    </row>
    <row r="228" spans="1:7" ht="28.5" hidden="1" customHeight="1" x14ac:dyDescent="0.25">
      <c r="A228" s="63">
        <v>219</v>
      </c>
      <c r="B228" s="135" t="str">
        <f>IFERROR(VLOOKUP($C228,[1]Nachschlagen!$B$3:$C$65,2, FALSE),"-")</f>
        <v>-</v>
      </c>
      <c r="C228" s="126"/>
      <c r="D228" s="127"/>
      <c r="E228" s="127"/>
      <c r="F228" s="127"/>
      <c r="G228" s="280"/>
    </row>
    <row r="229" spans="1:7" ht="28.5" hidden="1" customHeight="1" x14ac:dyDescent="0.25">
      <c r="A229" s="63">
        <v>220</v>
      </c>
      <c r="B229" s="135" t="str">
        <f>IFERROR(VLOOKUP($C229,[1]Nachschlagen!$B$3:$C$65,2, FALSE),"-")</f>
        <v>-</v>
      </c>
      <c r="C229" s="126"/>
      <c r="D229" s="127"/>
      <c r="E229" s="127"/>
      <c r="F229" s="127"/>
      <c r="G229" s="280"/>
    </row>
    <row r="230" spans="1:7" ht="28.5" hidden="1" customHeight="1" x14ac:dyDescent="0.25">
      <c r="A230" s="63">
        <v>221</v>
      </c>
      <c r="B230" s="135" t="str">
        <f>IFERROR(VLOOKUP($C230,[1]Nachschlagen!$B$3:$C$65,2, FALSE),"-")</f>
        <v>-</v>
      </c>
      <c r="C230" s="126"/>
      <c r="D230" s="127"/>
      <c r="E230" s="127"/>
      <c r="F230" s="127"/>
      <c r="G230" s="280"/>
    </row>
    <row r="231" spans="1:7" ht="28.5" hidden="1" customHeight="1" x14ac:dyDescent="0.25">
      <c r="A231" s="63">
        <v>222</v>
      </c>
      <c r="B231" s="135" t="str">
        <f>IFERROR(VLOOKUP($C231,[1]Nachschlagen!$B$3:$C$65,2, FALSE),"-")</f>
        <v>-</v>
      </c>
      <c r="C231" s="126"/>
      <c r="D231" s="127"/>
      <c r="E231" s="127"/>
      <c r="F231" s="127"/>
      <c r="G231" s="280"/>
    </row>
    <row r="232" spans="1:7" ht="28.5" hidden="1" customHeight="1" x14ac:dyDescent="0.25">
      <c r="A232" s="63">
        <v>223</v>
      </c>
      <c r="B232" s="135" t="str">
        <f>IFERROR(VLOOKUP($C232,[1]Nachschlagen!$B$3:$C$65,2, FALSE),"-")</f>
        <v>-</v>
      </c>
      <c r="C232" s="126"/>
      <c r="D232" s="127"/>
      <c r="E232" s="127"/>
      <c r="F232" s="127"/>
      <c r="G232" s="280"/>
    </row>
    <row r="233" spans="1:7" ht="28.5" hidden="1" customHeight="1" x14ac:dyDescent="0.25">
      <c r="A233" s="63">
        <v>224</v>
      </c>
      <c r="B233" s="135" t="str">
        <f>IFERROR(VLOOKUP($C233,[1]Nachschlagen!$B$3:$C$65,2, FALSE),"-")</f>
        <v>-</v>
      </c>
      <c r="C233" s="126"/>
      <c r="D233" s="127"/>
      <c r="E233" s="127"/>
      <c r="F233" s="127"/>
      <c r="G233" s="280"/>
    </row>
    <row r="234" spans="1:7" ht="28.5" hidden="1" customHeight="1" x14ac:dyDescent="0.25">
      <c r="A234" s="63">
        <v>225</v>
      </c>
      <c r="B234" s="135" t="str">
        <f>IFERROR(VLOOKUP($C234,[1]Nachschlagen!$B$3:$C$65,2, FALSE),"-")</f>
        <v>-</v>
      </c>
      <c r="C234" s="126"/>
      <c r="D234" s="127"/>
      <c r="E234" s="127"/>
      <c r="F234" s="127"/>
      <c r="G234" s="280"/>
    </row>
    <row r="235" spans="1:7" ht="28.5" hidden="1" customHeight="1" x14ac:dyDescent="0.25">
      <c r="A235" s="63">
        <v>226</v>
      </c>
      <c r="B235" s="135" t="str">
        <f>IFERROR(VLOOKUP($C235,[1]Nachschlagen!$B$3:$C$65,2, FALSE),"-")</f>
        <v>-</v>
      </c>
      <c r="C235" s="126"/>
      <c r="D235" s="127"/>
      <c r="E235" s="127"/>
      <c r="F235" s="127"/>
      <c r="G235" s="280"/>
    </row>
    <row r="236" spans="1:7" ht="28.5" hidden="1" customHeight="1" x14ac:dyDescent="0.25">
      <c r="A236" s="63">
        <v>227</v>
      </c>
      <c r="B236" s="135" t="str">
        <f>IFERROR(VLOOKUP($C236,[1]Nachschlagen!$B$3:$C$65,2, FALSE),"-")</f>
        <v>-</v>
      </c>
      <c r="C236" s="126"/>
      <c r="D236" s="127"/>
      <c r="E236" s="127"/>
      <c r="F236" s="127"/>
      <c r="G236" s="280"/>
    </row>
    <row r="237" spans="1:7" ht="28.5" hidden="1" customHeight="1" x14ac:dyDescent="0.25">
      <c r="A237" s="63">
        <v>228</v>
      </c>
      <c r="B237" s="135" t="str">
        <f>IFERROR(VLOOKUP($C237,[1]Nachschlagen!$B$3:$C$65,2, FALSE),"-")</f>
        <v>-</v>
      </c>
      <c r="C237" s="126"/>
      <c r="D237" s="127"/>
      <c r="E237" s="127"/>
      <c r="F237" s="127"/>
      <c r="G237" s="280"/>
    </row>
    <row r="238" spans="1:7" ht="28.5" hidden="1" customHeight="1" x14ac:dyDescent="0.25">
      <c r="A238" s="63">
        <v>229</v>
      </c>
      <c r="B238" s="135" t="str">
        <f>IFERROR(VLOOKUP($C238,[1]Nachschlagen!$B$3:$C$65,2, FALSE),"-")</f>
        <v>-</v>
      </c>
      <c r="C238" s="126"/>
      <c r="D238" s="127"/>
      <c r="E238" s="127"/>
      <c r="F238" s="127"/>
      <c r="G238" s="280"/>
    </row>
    <row r="239" spans="1:7" ht="28.5" hidden="1" customHeight="1" x14ac:dyDescent="0.25">
      <c r="A239" s="63">
        <v>230</v>
      </c>
      <c r="B239" s="135" t="str">
        <f>IFERROR(VLOOKUP($C239,[1]Nachschlagen!$B$3:$C$65,2, FALSE),"-")</f>
        <v>-</v>
      </c>
      <c r="C239" s="126"/>
      <c r="D239" s="127"/>
      <c r="E239" s="127"/>
      <c r="F239" s="127"/>
      <c r="G239" s="280"/>
    </row>
    <row r="240" spans="1:7" ht="28.5" hidden="1" customHeight="1" x14ac:dyDescent="0.25">
      <c r="A240" s="63">
        <v>231</v>
      </c>
      <c r="B240" s="135" t="str">
        <f>IFERROR(VLOOKUP($C240,[1]Nachschlagen!$B$3:$C$65,2, FALSE),"-")</f>
        <v>-</v>
      </c>
      <c r="C240" s="126"/>
      <c r="D240" s="127"/>
      <c r="E240" s="127"/>
      <c r="F240" s="127"/>
      <c r="G240" s="280"/>
    </row>
    <row r="241" spans="1:7" ht="28.5" hidden="1" customHeight="1" x14ac:dyDescent="0.25">
      <c r="A241" s="63">
        <v>232</v>
      </c>
      <c r="B241" s="135" t="str">
        <f>IFERROR(VLOOKUP($C241,[1]Nachschlagen!$B$3:$C$65,2, FALSE),"-")</f>
        <v>-</v>
      </c>
      <c r="C241" s="126"/>
      <c r="D241" s="127"/>
      <c r="E241" s="127"/>
      <c r="F241" s="127"/>
      <c r="G241" s="280"/>
    </row>
    <row r="242" spans="1:7" ht="28.5" hidden="1" customHeight="1" x14ac:dyDescent="0.25">
      <c r="A242" s="63">
        <v>233</v>
      </c>
      <c r="B242" s="135" t="str">
        <f>IFERROR(VLOOKUP($C242,[1]Nachschlagen!$B$3:$C$65,2, FALSE),"-")</f>
        <v>-</v>
      </c>
      <c r="C242" s="126"/>
      <c r="D242" s="127"/>
      <c r="E242" s="127"/>
      <c r="F242" s="127"/>
      <c r="G242" s="280"/>
    </row>
    <row r="243" spans="1:7" ht="28.5" hidden="1" customHeight="1" x14ac:dyDescent="0.25">
      <c r="A243" s="63">
        <v>234</v>
      </c>
      <c r="B243" s="135" t="str">
        <f>IFERROR(VLOOKUP($C243,[1]Nachschlagen!$B$3:$C$65,2, FALSE),"-")</f>
        <v>-</v>
      </c>
      <c r="C243" s="126"/>
      <c r="D243" s="127"/>
      <c r="E243" s="127"/>
      <c r="F243" s="127"/>
      <c r="G243" s="280"/>
    </row>
    <row r="244" spans="1:7" ht="28.5" hidden="1" customHeight="1" x14ac:dyDescent="0.25">
      <c r="A244" s="63">
        <v>235</v>
      </c>
      <c r="B244" s="135" t="str">
        <f>IFERROR(VLOOKUP($C244,[1]Nachschlagen!$B$3:$C$65,2, FALSE),"-")</f>
        <v>-</v>
      </c>
      <c r="C244" s="126"/>
      <c r="D244" s="127"/>
      <c r="E244" s="127"/>
      <c r="F244" s="127"/>
      <c r="G244" s="280"/>
    </row>
    <row r="245" spans="1:7" ht="28.5" hidden="1" customHeight="1" x14ac:dyDescent="0.25">
      <c r="A245" s="63">
        <v>236</v>
      </c>
      <c r="B245" s="135" t="str">
        <f>IFERROR(VLOOKUP($C245,[1]Nachschlagen!$B$3:$C$65,2, FALSE),"-")</f>
        <v>-</v>
      </c>
      <c r="C245" s="126"/>
      <c r="D245" s="127"/>
      <c r="E245" s="127"/>
      <c r="F245" s="127"/>
      <c r="G245" s="280"/>
    </row>
    <row r="246" spans="1:7" ht="28.5" hidden="1" customHeight="1" x14ac:dyDescent="0.25">
      <c r="A246" s="63">
        <v>237</v>
      </c>
      <c r="B246" s="135" t="str">
        <f>IFERROR(VLOOKUP($C246,[1]Nachschlagen!$B$3:$C$65,2, FALSE),"-")</f>
        <v>-</v>
      </c>
      <c r="C246" s="126"/>
      <c r="D246" s="127"/>
      <c r="E246" s="127"/>
      <c r="F246" s="127"/>
      <c r="G246" s="280"/>
    </row>
    <row r="247" spans="1:7" ht="28.5" hidden="1" customHeight="1" x14ac:dyDescent="0.25">
      <c r="A247" s="63">
        <v>238</v>
      </c>
      <c r="B247" s="135" t="str">
        <f>IFERROR(VLOOKUP($C247,[1]Nachschlagen!$B$3:$C$65,2, FALSE),"-")</f>
        <v>-</v>
      </c>
      <c r="C247" s="126"/>
      <c r="D247" s="127"/>
      <c r="E247" s="127"/>
      <c r="F247" s="127"/>
      <c r="G247" s="280"/>
    </row>
    <row r="248" spans="1:7" ht="28.5" hidden="1" customHeight="1" x14ac:dyDescent="0.25">
      <c r="A248" s="63">
        <v>239</v>
      </c>
      <c r="B248" s="135" t="str">
        <f>IFERROR(VLOOKUP($C248,[1]Nachschlagen!$B$3:$C$65,2, FALSE),"-")</f>
        <v>-</v>
      </c>
      <c r="C248" s="126"/>
      <c r="D248" s="127"/>
      <c r="E248" s="127"/>
      <c r="F248" s="127"/>
      <c r="G248" s="280"/>
    </row>
    <row r="249" spans="1:7" ht="28.5" hidden="1" customHeight="1" x14ac:dyDescent="0.25">
      <c r="A249" s="63">
        <v>240</v>
      </c>
      <c r="B249" s="135" t="str">
        <f>IFERROR(VLOOKUP($C249,[1]Nachschlagen!$B$3:$C$65,2, FALSE),"-")</f>
        <v>-</v>
      </c>
      <c r="C249" s="126"/>
      <c r="D249" s="127"/>
      <c r="E249" s="127"/>
      <c r="F249" s="127"/>
      <c r="G249" s="280"/>
    </row>
    <row r="250" spans="1:7" ht="28.5" hidden="1" customHeight="1" x14ac:dyDescent="0.25">
      <c r="A250" s="63">
        <v>241</v>
      </c>
      <c r="B250" s="135" t="str">
        <f>IFERROR(VLOOKUP($C250,[1]Nachschlagen!$B$3:$C$65,2, FALSE),"-")</f>
        <v>-</v>
      </c>
      <c r="C250" s="126"/>
      <c r="D250" s="127"/>
      <c r="E250" s="127"/>
      <c r="F250" s="127"/>
      <c r="G250" s="280"/>
    </row>
    <row r="251" spans="1:7" ht="28.5" hidden="1" customHeight="1" x14ac:dyDescent="0.25">
      <c r="A251" s="63">
        <v>242</v>
      </c>
      <c r="B251" s="135" t="str">
        <f>IFERROR(VLOOKUP($C251,[1]Nachschlagen!$B$3:$C$65,2, FALSE),"-")</f>
        <v>-</v>
      </c>
      <c r="C251" s="126"/>
      <c r="D251" s="127"/>
      <c r="E251" s="127"/>
      <c r="F251" s="127"/>
      <c r="G251" s="280"/>
    </row>
    <row r="252" spans="1:7" ht="28.5" hidden="1" customHeight="1" x14ac:dyDescent="0.25">
      <c r="A252" s="63">
        <v>243</v>
      </c>
      <c r="B252" s="135" t="str">
        <f>IFERROR(VLOOKUP($C252,[1]Nachschlagen!$B$3:$C$65,2, FALSE),"-")</f>
        <v>-</v>
      </c>
      <c r="C252" s="126"/>
      <c r="D252" s="127"/>
      <c r="E252" s="127"/>
      <c r="F252" s="127"/>
      <c r="G252" s="280"/>
    </row>
    <row r="253" spans="1:7" ht="28.5" hidden="1" customHeight="1" x14ac:dyDescent="0.25">
      <c r="A253" s="63">
        <v>244</v>
      </c>
      <c r="B253" s="135" t="str">
        <f>IFERROR(VLOOKUP($C253,[1]Nachschlagen!$B$3:$C$65,2, FALSE),"-")</f>
        <v>-</v>
      </c>
      <c r="C253" s="126"/>
      <c r="D253" s="127"/>
      <c r="E253" s="127"/>
      <c r="F253" s="127"/>
      <c r="G253" s="280"/>
    </row>
    <row r="254" spans="1:7" ht="28.5" hidden="1" customHeight="1" x14ac:dyDescent="0.25">
      <c r="A254" s="63">
        <v>245</v>
      </c>
      <c r="B254" s="135" t="str">
        <f>IFERROR(VLOOKUP($C254,[1]Nachschlagen!$B$3:$C$65,2, FALSE),"-")</f>
        <v>-</v>
      </c>
      <c r="C254" s="126"/>
      <c r="D254" s="127"/>
      <c r="E254" s="127"/>
      <c r="F254" s="127"/>
      <c r="G254" s="280"/>
    </row>
    <row r="255" spans="1:7" ht="28.5" hidden="1" customHeight="1" x14ac:dyDescent="0.25">
      <c r="A255" s="63">
        <v>246</v>
      </c>
      <c r="B255" s="135" t="str">
        <f>IFERROR(VLOOKUP($C255,[1]Nachschlagen!$B$3:$C$65,2, FALSE),"-")</f>
        <v>-</v>
      </c>
      <c r="C255" s="126"/>
      <c r="D255" s="127"/>
      <c r="E255" s="127"/>
      <c r="F255" s="127"/>
      <c r="G255" s="280"/>
    </row>
    <row r="256" spans="1:7" ht="28.5" hidden="1" customHeight="1" x14ac:dyDescent="0.25">
      <c r="A256" s="63">
        <v>247</v>
      </c>
      <c r="B256" s="135" t="str">
        <f>IFERROR(VLOOKUP($C256,[1]Nachschlagen!$B$3:$C$65,2, FALSE),"-")</f>
        <v>-</v>
      </c>
      <c r="C256" s="126"/>
      <c r="D256" s="127"/>
      <c r="E256" s="127"/>
      <c r="F256" s="127"/>
      <c r="G256" s="280"/>
    </row>
    <row r="257" spans="1:7" ht="28.5" hidden="1" customHeight="1" x14ac:dyDescent="0.25">
      <c r="A257" s="63">
        <v>248</v>
      </c>
      <c r="B257" s="135" t="str">
        <f>IFERROR(VLOOKUP($C257,[1]Nachschlagen!$B$3:$C$65,2, FALSE),"-")</f>
        <v>-</v>
      </c>
      <c r="C257" s="126"/>
      <c r="D257" s="127"/>
      <c r="E257" s="127"/>
      <c r="F257" s="127"/>
      <c r="G257" s="280"/>
    </row>
    <row r="258" spans="1:7" ht="28.5" hidden="1" customHeight="1" x14ac:dyDescent="0.25">
      <c r="A258" s="63">
        <v>249</v>
      </c>
      <c r="B258" s="135" t="str">
        <f>IFERROR(VLOOKUP($C258,[1]Nachschlagen!$B$3:$C$65,2, FALSE),"-")</f>
        <v>-</v>
      </c>
      <c r="C258" s="126"/>
      <c r="D258" s="127"/>
      <c r="E258" s="127"/>
      <c r="F258" s="127"/>
      <c r="G258" s="280"/>
    </row>
    <row r="259" spans="1:7" ht="28.5" hidden="1" customHeight="1" x14ac:dyDescent="0.25">
      <c r="A259" s="63">
        <v>250</v>
      </c>
      <c r="B259" s="135" t="str">
        <f>IFERROR(VLOOKUP($C259,[1]Nachschlagen!$B$3:$C$65,2, FALSE),"-")</f>
        <v>-</v>
      </c>
      <c r="C259" s="126"/>
      <c r="D259" s="127"/>
      <c r="E259" s="127"/>
      <c r="F259" s="127"/>
      <c r="G259" s="280"/>
    </row>
    <row r="260" spans="1:7" ht="28.5" hidden="1" customHeight="1" x14ac:dyDescent="0.25">
      <c r="A260" s="63">
        <v>251</v>
      </c>
      <c r="B260" s="135" t="str">
        <f>IFERROR(VLOOKUP($C260,[1]Nachschlagen!$B$3:$C$65,2, FALSE),"-")</f>
        <v>-</v>
      </c>
      <c r="C260" s="126"/>
      <c r="D260" s="127"/>
      <c r="E260" s="127"/>
      <c r="F260" s="127"/>
      <c r="G260" s="280"/>
    </row>
    <row r="261" spans="1:7" ht="28.5" hidden="1" customHeight="1" x14ac:dyDescent="0.25">
      <c r="A261" s="63">
        <v>252</v>
      </c>
      <c r="B261" s="135" t="str">
        <f>IFERROR(VLOOKUP($C261,[1]Nachschlagen!$B$3:$C$65,2, FALSE),"-")</f>
        <v>-</v>
      </c>
      <c r="C261" s="126"/>
      <c r="D261" s="127"/>
      <c r="E261" s="127"/>
      <c r="F261" s="127"/>
      <c r="G261" s="280"/>
    </row>
    <row r="262" spans="1:7" ht="28.5" hidden="1" customHeight="1" x14ac:dyDescent="0.25">
      <c r="A262" s="63">
        <v>253</v>
      </c>
      <c r="B262" s="135" t="str">
        <f>IFERROR(VLOOKUP($C262,[1]Nachschlagen!$B$3:$C$65,2, FALSE),"-")</f>
        <v>-</v>
      </c>
      <c r="C262" s="126"/>
      <c r="D262" s="127"/>
      <c r="E262" s="127"/>
      <c r="F262" s="127"/>
      <c r="G262" s="280"/>
    </row>
    <row r="263" spans="1:7" ht="28.5" hidden="1" customHeight="1" x14ac:dyDescent="0.25">
      <c r="A263" s="63">
        <v>254</v>
      </c>
      <c r="B263" s="135" t="str">
        <f>IFERROR(VLOOKUP($C263,[1]Nachschlagen!$B$3:$C$65,2, FALSE),"-")</f>
        <v>-</v>
      </c>
      <c r="C263" s="126"/>
      <c r="D263" s="127"/>
      <c r="E263" s="127"/>
      <c r="F263" s="127"/>
      <c r="G263" s="280"/>
    </row>
    <row r="264" spans="1:7" ht="28.5" hidden="1" customHeight="1" x14ac:dyDescent="0.25">
      <c r="A264" s="63">
        <v>255</v>
      </c>
      <c r="B264" s="135" t="str">
        <f>IFERROR(VLOOKUP($C264,[1]Nachschlagen!$B$3:$C$65,2, FALSE),"-")</f>
        <v>-</v>
      </c>
      <c r="C264" s="126"/>
      <c r="D264" s="127"/>
      <c r="E264" s="127"/>
      <c r="F264" s="127"/>
      <c r="G264" s="280"/>
    </row>
    <row r="265" spans="1:7" ht="28.5" hidden="1" customHeight="1" x14ac:dyDescent="0.25">
      <c r="A265" s="63">
        <v>256</v>
      </c>
      <c r="B265" s="135" t="str">
        <f>IFERROR(VLOOKUP($C265,[1]Nachschlagen!$B$3:$C$65,2, FALSE),"-")</f>
        <v>-</v>
      </c>
      <c r="C265" s="126"/>
      <c r="D265" s="127"/>
      <c r="E265" s="127"/>
      <c r="F265" s="127"/>
      <c r="G265" s="280"/>
    </row>
    <row r="266" spans="1:7" ht="28.5" hidden="1" customHeight="1" x14ac:dyDescent="0.25">
      <c r="A266" s="63">
        <v>257</v>
      </c>
      <c r="B266" s="135" t="str">
        <f>IFERROR(VLOOKUP($C266,[1]Nachschlagen!$B$3:$C$65,2, FALSE),"-")</f>
        <v>-</v>
      </c>
      <c r="C266" s="126"/>
      <c r="D266" s="127"/>
      <c r="E266" s="127"/>
      <c r="F266" s="127"/>
      <c r="G266" s="280"/>
    </row>
    <row r="267" spans="1:7" ht="28.5" hidden="1" customHeight="1" x14ac:dyDescent="0.25">
      <c r="A267" s="63">
        <v>258</v>
      </c>
      <c r="B267" s="135" t="str">
        <f>IFERROR(VLOOKUP($C267,[1]Nachschlagen!$B$3:$C$65,2, FALSE),"-")</f>
        <v>-</v>
      </c>
      <c r="C267" s="126"/>
      <c r="D267" s="127"/>
      <c r="E267" s="127"/>
      <c r="F267" s="127"/>
      <c r="G267" s="280"/>
    </row>
    <row r="268" spans="1:7" ht="28.5" hidden="1" customHeight="1" x14ac:dyDescent="0.25">
      <c r="A268" s="63">
        <v>259</v>
      </c>
      <c r="B268" s="135" t="str">
        <f>IFERROR(VLOOKUP($C268,[1]Nachschlagen!$B$3:$C$65,2, FALSE),"-")</f>
        <v>-</v>
      </c>
      <c r="C268" s="126"/>
      <c r="D268" s="127"/>
      <c r="E268" s="127"/>
      <c r="F268" s="127"/>
      <c r="G268" s="280"/>
    </row>
    <row r="269" spans="1:7" ht="28.5" hidden="1" customHeight="1" x14ac:dyDescent="0.25">
      <c r="A269" s="63">
        <v>260</v>
      </c>
      <c r="B269" s="135" t="str">
        <f>IFERROR(VLOOKUP($C269,[1]Nachschlagen!$B$3:$C$65,2, FALSE),"-")</f>
        <v>-</v>
      </c>
      <c r="C269" s="126"/>
      <c r="D269" s="127"/>
      <c r="E269" s="127"/>
      <c r="F269" s="127"/>
      <c r="G269" s="280"/>
    </row>
    <row r="270" spans="1:7" ht="28.5" hidden="1" customHeight="1" x14ac:dyDescent="0.25">
      <c r="A270" s="63">
        <v>261</v>
      </c>
      <c r="B270" s="135" t="str">
        <f>IFERROR(VLOOKUP($C270,[1]Nachschlagen!$B$3:$C$65,2, FALSE),"-")</f>
        <v>-</v>
      </c>
      <c r="C270" s="126"/>
      <c r="D270" s="127"/>
      <c r="E270" s="127"/>
      <c r="F270" s="127"/>
      <c r="G270" s="280"/>
    </row>
    <row r="271" spans="1:7" ht="28.5" hidden="1" customHeight="1" x14ac:dyDescent="0.25">
      <c r="A271" s="63">
        <v>262</v>
      </c>
      <c r="B271" s="135" t="str">
        <f>IFERROR(VLOOKUP($C271,[1]Nachschlagen!$B$3:$C$65,2, FALSE),"-")</f>
        <v>-</v>
      </c>
      <c r="C271" s="126"/>
      <c r="D271" s="127"/>
      <c r="E271" s="127"/>
      <c r="F271" s="127"/>
      <c r="G271" s="280"/>
    </row>
    <row r="272" spans="1:7" ht="28.5" hidden="1" customHeight="1" x14ac:dyDescent="0.25">
      <c r="A272" s="63">
        <v>263</v>
      </c>
      <c r="B272" s="135" t="str">
        <f>IFERROR(VLOOKUP($C272,[1]Nachschlagen!$B$3:$C$65,2, FALSE),"-")</f>
        <v>-</v>
      </c>
      <c r="C272" s="126"/>
      <c r="D272" s="127"/>
      <c r="E272" s="127"/>
      <c r="F272" s="127"/>
      <c r="G272" s="280"/>
    </row>
    <row r="273" spans="1:7" ht="28.5" hidden="1" customHeight="1" x14ac:dyDescent="0.25">
      <c r="A273" s="63">
        <v>264</v>
      </c>
      <c r="B273" s="135" t="str">
        <f>IFERROR(VLOOKUP($C273,[1]Nachschlagen!$B$3:$C$65,2, FALSE),"-")</f>
        <v>-</v>
      </c>
      <c r="C273" s="126"/>
      <c r="D273" s="127"/>
      <c r="E273" s="127"/>
      <c r="F273" s="127"/>
      <c r="G273" s="280"/>
    </row>
    <row r="274" spans="1:7" ht="28.5" hidden="1" customHeight="1" x14ac:dyDescent="0.25">
      <c r="A274" s="63">
        <v>265</v>
      </c>
      <c r="B274" s="135" t="str">
        <f>IFERROR(VLOOKUP($C274,[1]Nachschlagen!$B$3:$C$65,2, FALSE),"-")</f>
        <v>-</v>
      </c>
      <c r="C274" s="126"/>
      <c r="D274" s="127"/>
      <c r="E274" s="127"/>
      <c r="F274" s="127"/>
      <c r="G274" s="280"/>
    </row>
    <row r="275" spans="1:7" ht="28.5" hidden="1" customHeight="1" x14ac:dyDescent="0.25">
      <c r="A275" s="63">
        <v>266</v>
      </c>
      <c r="B275" s="135" t="str">
        <f>IFERROR(VLOOKUP($C275,[1]Nachschlagen!$B$3:$C$65,2, FALSE),"-")</f>
        <v>-</v>
      </c>
      <c r="C275" s="126"/>
      <c r="D275" s="127"/>
      <c r="E275" s="127"/>
      <c r="F275" s="127"/>
      <c r="G275" s="280"/>
    </row>
    <row r="276" spans="1:7" ht="28.5" hidden="1" customHeight="1" x14ac:dyDescent="0.25">
      <c r="A276" s="63">
        <v>267</v>
      </c>
      <c r="B276" s="135" t="str">
        <f>IFERROR(VLOOKUP($C276,[1]Nachschlagen!$B$3:$C$65,2, FALSE),"-")</f>
        <v>-</v>
      </c>
      <c r="C276" s="126"/>
      <c r="D276" s="127"/>
      <c r="E276" s="127"/>
      <c r="F276" s="127"/>
      <c r="G276" s="280"/>
    </row>
    <row r="277" spans="1:7" ht="28.5" hidden="1" customHeight="1" x14ac:dyDescent="0.25">
      <c r="A277" s="63">
        <v>268</v>
      </c>
      <c r="B277" s="135" t="str">
        <f>IFERROR(VLOOKUP($C277,[1]Nachschlagen!$B$3:$C$65,2, FALSE),"-")</f>
        <v>-</v>
      </c>
      <c r="C277" s="126"/>
      <c r="D277" s="127"/>
      <c r="E277" s="127"/>
      <c r="F277" s="127"/>
      <c r="G277" s="280"/>
    </row>
    <row r="278" spans="1:7" ht="28.5" hidden="1" customHeight="1" x14ac:dyDescent="0.25">
      <c r="A278" s="63">
        <v>269</v>
      </c>
      <c r="B278" s="135" t="str">
        <f>IFERROR(VLOOKUP($C278,[1]Nachschlagen!$B$3:$C$65,2, FALSE),"-")</f>
        <v>-</v>
      </c>
      <c r="C278" s="126"/>
      <c r="D278" s="127"/>
      <c r="E278" s="127"/>
      <c r="F278" s="127"/>
      <c r="G278" s="280"/>
    </row>
    <row r="279" spans="1:7" ht="28.5" hidden="1" customHeight="1" x14ac:dyDescent="0.25">
      <c r="A279" s="63">
        <v>270</v>
      </c>
      <c r="B279" s="135" t="str">
        <f>IFERROR(VLOOKUP($C279,[1]Nachschlagen!$B$3:$C$65,2, FALSE),"-")</f>
        <v>-</v>
      </c>
      <c r="C279" s="126"/>
      <c r="D279" s="127"/>
      <c r="E279" s="127"/>
      <c r="F279" s="127"/>
      <c r="G279" s="280"/>
    </row>
    <row r="280" spans="1:7" ht="28.5" hidden="1" customHeight="1" x14ac:dyDescent="0.25">
      <c r="A280" s="63">
        <v>271</v>
      </c>
      <c r="B280" s="135" t="str">
        <f>IFERROR(VLOOKUP($C280,[1]Nachschlagen!$B$3:$C$65,2, FALSE),"-")</f>
        <v>-</v>
      </c>
      <c r="C280" s="126"/>
      <c r="D280" s="127"/>
      <c r="E280" s="127"/>
      <c r="F280" s="127"/>
      <c r="G280" s="280"/>
    </row>
    <row r="281" spans="1:7" ht="28.5" hidden="1" customHeight="1" x14ac:dyDescent="0.25">
      <c r="A281" s="63">
        <v>272</v>
      </c>
      <c r="B281" s="135" t="str">
        <f>IFERROR(VLOOKUP($C281,[1]Nachschlagen!$B$3:$C$65,2, FALSE),"-")</f>
        <v>-</v>
      </c>
      <c r="C281" s="126"/>
      <c r="D281" s="127"/>
      <c r="E281" s="127"/>
      <c r="F281" s="127"/>
      <c r="G281" s="280"/>
    </row>
    <row r="282" spans="1:7" ht="28.5" hidden="1" customHeight="1" x14ac:dyDescent="0.25">
      <c r="A282" s="63">
        <v>273</v>
      </c>
      <c r="B282" s="135" t="str">
        <f>IFERROR(VLOOKUP($C282,[1]Nachschlagen!$B$3:$C$65,2, FALSE),"-")</f>
        <v>-</v>
      </c>
      <c r="C282" s="126"/>
      <c r="D282" s="127"/>
      <c r="E282" s="127"/>
      <c r="F282" s="127"/>
      <c r="G282" s="280"/>
    </row>
    <row r="283" spans="1:7" ht="28.5" hidden="1" customHeight="1" x14ac:dyDescent="0.25">
      <c r="A283" s="63">
        <v>274</v>
      </c>
      <c r="B283" s="135" t="str">
        <f>IFERROR(VLOOKUP($C283,[1]Nachschlagen!$B$3:$C$65,2, FALSE),"-")</f>
        <v>-</v>
      </c>
      <c r="C283" s="126"/>
      <c r="D283" s="127"/>
      <c r="E283" s="127"/>
      <c r="F283" s="127"/>
      <c r="G283" s="280"/>
    </row>
    <row r="284" spans="1:7" ht="28.5" hidden="1" customHeight="1" x14ac:dyDescent="0.25">
      <c r="A284" s="63">
        <v>275</v>
      </c>
      <c r="B284" s="135" t="str">
        <f>IFERROR(VLOOKUP($C284,[1]Nachschlagen!$B$3:$C$65,2, FALSE),"-")</f>
        <v>-</v>
      </c>
      <c r="C284" s="126"/>
      <c r="D284" s="127"/>
      <c r="E284" s="127"/>
      <c r="F284" s="127"/>
      <c r="G284" s="280"/>
    </row>
    <row r="285" spans="1:7" ht="28.5" hidden="1" customHeight="1" x14ac:dyDescent="0.25">
      <c r="A285" s="63">
        <v>276</v>
      </c>
      <c r="B285" s="135" t="str">
        <f>IFERROR(VLOOKUP($C285,[1]Nachschlagen!$B$3:$C$65,2, FALSE),"-")</f>
        <v>-</v>
      </c>
      <c r="C285" s="126"/>
      <c r="D285" s="127"/>
      <c r="E285" s="127"/>
      <c r="F285" s="127"/>
      <c r="G285" s="280"/>
    </row>
    <row r="286" spans="1:7" ht="28.5" hidden="1" customHeight="1" x14ac:dyDescent="0.25">
      <c r="A286" s="63">
        <v>277</v>
      </c>
      <c r="B286" s="135" t="str">
        <f>IFERROR(VLOOKUP($C286,[1]Nachschlagen!$B$3:$C$65,2, FALSE),"-")</f>
        <v>-</v>
      </c>
      <c r="C286" s="126"/>
      <c r="D286" s="127"/>
      <c r="E286" s="127"/>
      <c r="F286" s="127"/>
      <c r="G286" s="280"/>
    </row>
    <row r="287" spans="1:7" ht="28.5" hidden="1" customHeight="1" x14ac:dyDescent="0.25">
      <c r="A287" s="63">
        <v>278</v>
      </c>
      <c r="B287" s="135" t="str">
        <f>IFERROR(VLOOKUP($C287,[1]Nachschlagen!$B$3:$C$65,2, FALSE),"-")</f>
        <v>-</v>
      </c>
      <c r="C287" s="126"/>
      <c r="D287" s="127"/>
      <c r="E287" s="127"/>
      <c r="F287" s="127"/>
      <c r="G287" s="280"/>
    </row>
    <row r="288" spans="1:7" ht="28.5" hidden="1" customHeight="1" x14ac:dyDescent="0.25">
      <c r="A288" s="63">
        <v>279</v>
      </c>
      <c r="B288" s="135" t="str">
        <f>IFERROR(VLOOKUP($C288,[1]Nachschlagen!$B$3:$C$65,2, FALSE),"-")</f>
        <v>-</v>
      </c>
      <c r="C288" s="126"/>
      <c r="D288" s="127"/>
      <c r="E288" s="127"/>
      <c r="F288" s="127"/>
      <c r="G288" s="280"/>
    </row>
    <row r="289" spans="1:7" ht="28.5" hidden="1" customHeight="1" x14ac:dyDescent="0.25">
      <c r="A289" s="63">
        <v>280</v>
      </c>
      <c r="B289" s="135" t="str">
        <f>IFERROR(VLOOKUP($C289,[1]Nachschlagen!$B$3:$C$65,2, FALSE),"-")</f>
        <v>-</v>
      </c>
      <c r="C289" s="126"/>
      <c r="D289" s="127"/>
      <c r="E289" s="127"/>
      <c r="F289" s="127"/>
      <c r="G289" s="280"/>
    </row>
    <row r="290" spans="1:7" ht="28.5" hidden="1" customHeight="1" x14ac:dyDescent="0.25">
      <c r="A290" s="63">
        <v>281</v>
      </c>
      <c r="B290" s="135" t="str">
        <f>IFERROR(VLOOKUP($C290,[1]Nachschlagen!$B$3:$C$65,2, FALSE),"-")</f>
        <v>-</v>
      </c>
      <c r="C290" s="126"/>
      <c r="D290" s="127"/>
      <c r="E290" s="127"/>
      <c r="F290" s="127"/>
      <c r="G290" s="280"/>
    </row>
    <row r="291" spans="1:7" ht="28.5" hidden="1" customHeight="1" x14ac:dyDescent="0.25">
      <c r="A291" s="63">
        <v>282</v>
      </c>
      <c r="B291" s="135" t="str">
        <f>IFERROR(VLOOKUP($C291,[1]Nachschlagen!$B$3:$C$65,2, FALSE),"-")</f>
        <v>-</v>
      </c>
      <c r="C291" s="126"/>
      <c r="D291" s="127"/>
      <c r="E291" s="127"/>
      <c r="F291" s="127"/>
      <c r="G291" s="280"/>
    </row>
    <row r="292" spans="1:7" ht="28.5" hidden="1" customHeight="1" x14ac:dyDescent="0.25">
      <c r="A292" s="63">
        <v>283</v>
      </c>
      <c r="B292" s="135" t="str">
        <f>IFERROR(VLOOKUP($C292,[1]Nachschlagen!$B$3:$C$65,2, FALSE),"-")</f>
        <v>-</v>
      </c>
      <c r="C292" s="126"/>
      <c r="D292" s="127"/>
      <c r="E292" s="127"/>
      <c r="F292" s="127"/>
      <c r="G292" s="280"/>
    </row>
    <row r="293" spans="1:7" ht="28.5" hidden="1" customHeight="1" x14ac:dyDescent="0.25">
      <c r="A293" s="63">
        <v>284</v>
      </c>
      <c r="B293" s="135" t="str">
        <f>IFERROR(VLOOKUP($C293,[1]Nachschlagen!$B$3:$C$65,2, FALSE),"-")</f>
        <v>-</v>
      </c>
      <c r="C293" s="126"/>
      <c r="D293" s="127"/>
      <c r="E293" s="127"/>
      <c r="F293" s="127"/>
      <c r="G293" s="280"/>
    </row>
    <row r="294" spans="1:7" ht="28.5" hidden="1" customHeight="1" x14ac:dyDescent="0.25">
      <c r="A294" s="63">
        <v>285</v>
      </c>
      <c r="B294" s="135" t="str">
        <f>IFERROR(VLOOKUP($C294,[1]Nachschlagen!$B$3:$C$65,2, FALSE),"-")</f>
        <v>-</v>
      </c>
      <c r="C294" s="126"/>
      <c r="D294" s="127"/>
      <c r="E294" s="127"/>
      <c r="F294" s="127"/>
      <c r="G294" s="280"/>
    </row>
    <row r="295" spans="1:7" ht="28.5" hidden="1" customHeight="1" x14ac:dyDescent="0.25">
      <c r="A295" s="63">
        <v>286</v>
      </c>
      <c r="B295" s="135" t="str">
        <f>IFERROR(VLOOKUP($C295,[1]Nachschlagen!$B$3:$C$65,2, FALSE),"-")</f>
        <v>-</v>
      </c>
      <c r="C295" s="126"/>
      <c r="D295" s="127"/>
      <c r="E295" s="127"/>
      <c r="F295" s="127"/>
      <c r="G295" s="280"/>
    </row>
    <row r="296" spans="1:7" ht="28.5" hidden="1" customHeight="1" x14ac:dyDescent="0.25">
      <c r="A296" s="63">
        <v>287</v>
      </c>
      <c r="B296" s="135" t="str">
        <f>IFERROR(VLOOKUP($C296,[1]Nachschlagen!$B$3:$C$65,2, FALSE),"-")</f>
        <v>-</v>
      </c>
      <c r="C296" s="126"/>
      <c r="D296" s="127"/>
      <c r="E296" s="127"/>
      <c r="F296" s="127"/>
      <c r="G296" s="280"/>
    </row>
    <row r="297" spans="1:7" ht="28.5" hidden="1" customHeight="1" x14ac:dyDescent="0.25">
      <c r="A297" s="63">
        <v>288</v>
      </c>
      <c r="B297" s="135" t="str">
        <f>IFERROR(VLOOKUP($C297,[1]Nachschlagen!$B$3:$C$65,2, FALSE),"-")</f>
        <v>-</v>
      </c>
      <c r="C297" s="126"/>
      <c r="D297" s="127"/>
      <c r="E297" s="127"/>
      <c r="F297" s="127"/>
      <c r="G297" s="280"/>
    </row>
    <row r="298" spans="1:7" ht="28.5" hidden="1" customHeight="1" x14ac:dyDescent="0.25">
      <c r="A298" s="63">
        <v>289</v>
      </c>
      <c r="B298" s="135" t="str">
        <f>IFERROR(VLOOKUP($C298,[1]Nachschlagen!$B$3:$C$65,2, FALSE),"-")</f>
        <v>-</v>
      </c>
      <c r="C298" s="126"/>
      <c r="D298" s="127"/>
      <c r="E298" s="127"/>
      <c r="F298" s="127"/>
      <c r="G298" s="280"/>
    </row>
    <row r="299" spans="1:7" ht="28.5" hidden="1" customHeight="1" x14ac:dyDescent="0.25">
      <c r="A299" s="63">
        <v>290</v>
      </c>
      <c r="B299" s="135" t="str">
        <f>IFERROR(VLOOKUP($C299,[1]Nachschlagen!$B$3:$C$65,2, FALSE),"-")</f>
        <v>-</v>
      </c>
      <c r="C299" s="126"/>
      <c r="D299" s="127"/>
      <c r="E299" s="127"/>
      <c r="F299" s="127"/>
      <c r="G299" s="280"/>
    </row>
    <row r="300" spans="1:7" ht="28.5" hidden="1" customHeight="1" x14ac:dyDescent="0.25">
      <c r="A300" s="63">
        <v>291</v>
      </c>
      <c r="B300" s="135" t="str">
        <f>IFERROR(VLOOKUP($C300,[1]Nachschlagen!$B$3:$C$65,2, FALSE),"-")</f>
        <v>-</v>
      </c>
      <c r="C300" s="126"/>
      <c r="D300" s="127"/>
      <c r="E300" s="127"/>
      <c r="F300" s="127"/>
      <c r="G300" s="280"/>
    </row>
    <row r="301" spans="1:7" ht="28.5" hidden="1" customHeight="1" x14ac:dyDescent="0.25">
      <c r="A301" s="63">
        <v>292</v>
      </c>
      <c r="B301" s="135" t="str">
        <f>IFERROR(VLOOKUP($C301,[1]Nachschlagen!$B$3:$C$65,2, FALSE),"-")</f>
        <v>-</v>
      </c>
      <c r="C301" s="126"/>
      <c r="D301" s="127"/>
      <c r="E301" s="127"/>
      <c r="F301" s="127"/>
      <c r="G301" s="280"/>
    </row>
    <row r="302" spans="1:7" ht="28.5" hidden="1" customHeight="1" x14ac:dyDescent="0.25">
      <c r="A302" s="63">
        <v>293</v>
      </c>
      <c r="B302" s="135" t="str">
        <f>IFERROR(VLOOKUP($C302,[1]Nachschlagen!$B$3:$C$65,2, FALSE),"-")</f>
        <v>-</v>
      </c>
      <c r="C302" s="126"/>
      <c r="D302" s="127"/>
      <c r="E302" s="127"/>
      <c r="F302" s="127"/>
      <c r="G302" s="280"/>
    </row>
    <row r="303" spans="1:7" ht="28.5" hidden="1" customHeight="1" x14ac:dyDescent="0.25">
      <c r="A303" s="63">
        <v>294</v>
      </c>
      <c r="B303" s="135" t="str">
        <f>IFERROR(VLOOKUP($C303,[1]Nachschlagen!$B$3:$C$65,2, FALSE),"-")</f>
        <v>-</v>
      </c>
      <c r="C303" s="126"/>
      <c r="D303" s="127"/>
      <c r="E303" s="127"/>
      <c r="F303" s="127"/>
      <c r="G303" s="280"/>
    </row>
    <row r="304" spans="1:7" ht="28.5" hidden="1" customHeight="1" x14ac:dyDescent="0.25">
      <c r="A304" s="63">
        <v>295</v>
      </c>
      <c r="B304" s="135" t="str">
        <f>IFERROR(VLOOKUP($C304,[1]Nachschlagen!$B$3:$C$65,2, FALSE),"-")</f>
        <v>-</v>
      </c>
      <c r="C304" s="126"/>
      <c r="D304" s="127"/>
      <c r="E304" s="127"/>
      <c r="F304" s="127"/>
      <c r="G304" s="280"/>
    </row>
    <row r="305" spans="1:7" ht="28.5" hidden="1" customHeight="1" x14ac:dyDescent="0.25">
      <c r="A305" s="63">
        <v>296</v>
      </c>
      <c r="B305" s="135" t="str">
        <f>IFERROR(VLOOKUP($C305,[1]Nachschlagen!$B$3:$C$65,2, FALSE),"-")</f>
        <v>-</v>
      </c>
      <c r="C305" s="126"/>
      <c r="D305" s="127"/>
      <c r="E305" s="127"/>
      <c r="F305" s="127"/>
      <c r="G305" s="280"/>
    </row>
    <row r="306" spans="1:7" ht="28.5" hidden="1" customHeight="1" x14ac:dyDescent="0.25">
      <c r="A306" s="63">
        <v>297</v>
      </c>
      <c r="B306" s="135" t="str">
        <f>IFERROR(VLOOKUP($C306,[1]Nachschlagen!$B$3:$C$65,2, FALSE),"-")</f>
        <v>-</v>
      </c>
      <c r="C306" s="126"/>
      <c r="D306" s="127"/>
      <c r="E306" s="127"/>
      <c r="F306" s="127"/>
      <c r="G306" s="280"/>
    </row>
    <row r="307" spans="1:7" ht="28.5" hidden="1" customHeight="1" x14ac:dyDescent="0.25">
      <c r="A307" s="63">
        <v>298</v>
      </c>
      <c r="B307" s="135" t="str">
        <f>IFERROR(VLOOKUP($C307,[1]Nachschlagen!$B$3:$C$65,2, FALSE),"-")</f>
        <v>-</v>
      </c>
      <c r="C307" s="126"/>
      <c r="D307" s="127"/>
      <c r="E307" s="127"/>
      <c r="F307" s="127"/>
      <c r="G307" s="280"/>
    </row>
    <row r="308" spans="1:7" ht="28.5" hidden="1" customHeight="1" x14ac:dyDescent="0.25">
      <c r="A308" s="63">
        <v>299</v>
      </c>
      <c r="B308" s="135" t="str">
        <f>IFERROR(VLOOKUP($C308,[1]Nachschlagen!$B$3:$C$65,2, FALSE),"-")</f>
        <v>-</v>
      </c>
      <c r="C308" s="126"/>
      <c r="D308" s="127"/>
      <c r="E308" s="127"/>
      <c r="F308" s="127"/>
      <c r="G308" s="280"/>
    </row>
    <row r="309" spans="1:7" ht="28.5" hidden="1" customHeight="1" x14ac:dyDescent="0.25">
      <c r="A309" s="63">
        <v>300</v>
      </c>
      <c r="B309" s="135" t="str">
        <f>IFERROR(VLOOKUP($C309,[1]Nachschlagen!$B$3:$C$65,2, FALSE),"-")</f>
        <v>-</v>
      </c>
      <c r="C309" s="126"/>
      <c r="D309" s="127"/>
      <c r="E309" s="127"/>
      <c r="F309" s="127"/>
      <c r="G309" s="280"/>
    </row>
    <row r="310" spans="1:7" x14ac:dyDescent="0.25"/>
    <row r="311" spans="1:7" x14ac:dyDescent="0.25"/>
    <row r="312" spans="1:7" x14ac:dyDescent="0.25"/>
  </sheetData>
  <sheetProtection algorithmName="SHA-512" hashValue="OZBnj7mZ0Zrh0LfnRHLmqcwX/1p7lY0L0ATS2Wn6RXuBI9eANJlyWShJHFWbhc05BapDEmNTP0AaJ/coKkjtQg==" saltValue="MAErLAlzoGUQCojRKx6oIw==" spinCount="100000" sheet="1" objects="1" scenarios="1" formatRows="0"/>
  <conditionalFormatting sqref="C10:C309">
    <cfRule type="beginsWith" dxfId="16" priority="1" operator="beginsWith" text="C">
      <formula>LEFT(C10,LEN("C"))="C"</formula>
    </cfRule>
    <cfRule type="beginsWith" dxfId="15" priority="2" operator="beginsWith" text="B">
      <formula>LEFT(C10,LEN("B"))="B"</formula>
    </cfRule>
  </conditionalFormatting>
  <dataValidations count="2">
    <dataValidation type="list" allowBlank="1" showInputMessage="1" showErrorMessage="1" sqref="F10:F309" xr:uid="{00000000-0002-0000-0200-000000000000}">
      <formula1>Kooperationspartner</formula1>
    </dataValidation>
    <dataValidation type="list" allowBlank="1" showInputMessage="1" showErrorMessage="1" sqref="C10:C309" xr:uid="{00000000-0002-0000-0200-000001000000}">
      <formula1>Fehlbedarf</formula1>
    </dataValidation>
  </dataValidations>
  <printOptions horizontalCentered="1"/>
  <pageMargins left="0.70866141732283472" right="0.70866141732283472" top="0.78740157480314965" bottom="0.78740157480314965" header="0.31496062992125984" footer="0.31496062992125984"/>
  <pageSetup paperSize="9" scale="57" fitToHeight="0" orientation="landscape" r:id="rId1"/>
  <headerFooter>
    <oddHeader>&amp;L&amp;G&amp;R&amp;G</oddHeader>
    <oddFooter>&amp;L&amp;10&amp;F
&amp;A&amp;C&amp;10Finanzantrag_FB_SEK_V5_0_260706&amp;RSeite &amp;P / &amp;N</oddFooter>
  </headerFooter>
  <rowBreaks count="1" manualBreakCount="1">
    <brk id="32" max="7" man="1"/>
  </rowBreak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 tint="0.79998168889431442"/>
  </sheetPr>
  <dimension ref="A1:S63"/>
  <sheetViews>
    <sheetView showGridLines="0" zoomScaleNormal="100" zoomScalePageLayoutView="70" workbookViewId="0">
      <selection activeCell="E9" sqref="E9"/>
    </sheetView>
  </sheetViews>
  <sheetFormatPr baseColWidth="10" defaultColWidth="0" defaultRowHeight="13.2" zeroHeight="1" x14ac:dyDescent="0.25"/>
  <cols>
    <col min="1" max="1" width="8.88671875" style="80" customWidth="1"/>
    <col min="2" max="2" width="62.109375" style="81" bestFit="1" customWidth="1"/>
    <col min="3" max="3" width="18" style="82" customWidth="1"/>
    <col min="4" max="4" width="30.44140625" style="83" customWidth="1"/>
    <col min="5" max="5" width="45.33203125" style="84" customWidth="1"/>
    <col min="6" max="6" width="6.109375" style="85" customWidth="1"/>
    <col min="7" max="19" width="0" style="85" hidden="1" customWidth="1"/>
    <col min="20" max="16384" width="11.44140625" style="85" hidden="1"/>
  </cols>
  <sheetData>
    <row r="1" spans="1:19" s="109" customFormat="1" ht="18.75" customHeight="1" x14ac:dyDescent="0.3">
      <c r="A1" s="110" t="s">
        <v>18</v>
      </c>
      <c r="B1" s="106"/>
      <c r="C1" s="107"/>
      <c r="D1" s="108"/>
    </row>
    <row r="2" spans="1:19" s="78" customFormat="1" ht="15.6" x14ac:dyDescent="0.3">
      <c r="A2" s="79"/>
      <c r="B2" s="4" t="s">
        <v>5</v>
      </c>
      <c r="C2" s="414">
        <f>'FP Träger'!D3</f>
        <v>0</v>
      </c>
      <c r="D2" s="414"/>
      <c r="E2" s="77"/>
    </row>
    <row r="3" spans="1:19" s="3" customFormat="1" ht="15" x14ac:dyDescent="0.25">
      <c r="A3" s="58"/>
      <c r="B3" s="4" t="s">
        <v>6</v>
      </c>
      <c r="C3" s="415">
        <f>'FP Träger'!D4</f>
        <v>0</v>
      </c>
      <c r="D3" s="415"/>
      <c r="E3" s="5"/>
      <c r="F3" s="5"/>
      <c r="G3" s="14"/>
      <c r="I3" s="58"/>
      <c r="J3" s="15"/>
      <c r="K3" s="5"/>
      <c r="L3" s="16"/>
      <c r="M3" s="17"/>
      <c r="N3" s="18"/>
      <c r="O3" s="19"/>
      <c r="P3" s="15"/>
      <c r="Q3" s="5"/>
      <c r="R3" s="6"/>
      <c r="S3" s="17"/>
    </row>
    <row r="4" spans="1:19" s="3" customFormat="1" ht="10.5" customHeight="1" x14ac:dyDescent="0.25">
      <c r="A4" s="58"/>
      <c r="B4" s="4"/>
      <c r="C4" s="416"/>
      <c r="D4" s="416"/>
      <c r="E4" s="5"/>
      <c r="F4" s="5"/>
      <c r="G4" s="14"/>
      <c r="I4" s="58"/>
      <c r="J4" s="15"/>
      <c r="K4" s="5"/>
      <c r="L4" s="16"/>
      <c r="M4" s="17"/>
      <c r="N4" s="18"/>
      <c r="O4" s="19"/>
      <c r="P4" s="15"/>
      <c r="Q4" s="5"/>
      <c r="R4" s="6"/>
      <c r="S4" s="17"/>
    </row>
    <row r="5" spans="1:19" s="3" customFormat="1" ht="15" x14ac:dyDescent="0.25">
      <c r="A5" s="58"/>
      <c r="B5" s="4" t="s">
        <v>8</v>
      </c>
      <c r="C5" s="417" t="str">
        <f>'FP Träger'!D5</f>
        <v>00.01.1900  bis  00.01.1900</v>
      </c>
      <c r="D5" s="417"/>
      <c r="E5" s="5"/>
      <c r="F5" s="5"/>
      <c r="G5" s="14"/>
      <c r="I5" s="58"/>
      <c r="J5" s="15"/>
      <c r="K5" s="5"/>
      <c r="L5" s="16"/>
      <c r="M5" s="17"/>
      <c r="N5" s="18"/>
      <c r="O5" s="19"/>
      <c r="P5" s="15"/>
      <c r="Q5" s="5"/>
      <c r="R5" s="6"/>
      <c r="S5" s="17"/>
    </row>
    <row r="6" spans="1:19" s="3" customFormat="1" ht="15" x14ac:dyDescent="0.25">
      <c r="A6" s="58"/>
      <c r="B6" s="4" t="s">
        <v>12</v>
      </c>
      <c r="C6" s="415" t="str">
        <f>Deckblatt!C9</f>
        <v>?</v>
      </c>
      <c r="D6" s="415"/>
      <c r="E6" s="5"/>
      <c r="F6" s="5"/>
      <c r="G6" s="14"/>
      <c r="I6" s="58"/>
      <c r="J6" s="15"/>
      <c r="K6" s="5"/>
      <c r="L6" s="16"/>
      <c r="M6" s="17"/>
      <c r="N6" s="18"/>
      <c r="O6" s="19"/>
      <c r="P6" s="15"/>
      <c r="Q6" s="5"/>
      <c r="R6" s="6"/>
      <c r="S6" s="17"/>
    </row>
    <row r="7" spans="1:19" ht="13.8" thickBot="1" x14ac:dyDescent="0.3"/>
    <row r="8" spans="1:19" s="88" customFormat="1" ht="33.75" customHeight="1" thickBot="1" x14ac:dyDescent="0.35">
      <c r="A8" s="86" t="s">
        <v>0</v>
      </c>
      <c r="B8" s="131" t="s">
        <v>19</v>
      </c>
      <c r="C8" s="132" t="s">
        <v>15</v>
      </c>
      <c r="D8" s="67" t="s">
        <v>17</v>
      </c>
      <c r="E8" s="87" t="s">
        <v>2</v>
      </c>
    </row>
    <row r="9" spans="1:19" ht="18.899999999999999" customHeight="1" x14ac:dyDescent="0.25">
      <c r="A9" s="357">
        <v>1</v>
      </c>
      <c r="B9" s="130" t="s">
        <v>352</v>
      </c>
      <c r="C9" s="130"/>
      <c r="D9" s="90">
        <f>SUMIF('FP Träger'!$C$10:$C$309,B9,'FP Träger'!$G$10:$G$309)</f>
        <v>0</v>
      </c>
      <c r="E9" s="358"/>
    </row>
    <row r="10" spans="1:19" ht="18.899999999999999" customHeight="1" x14ac:dyDescent="0.25">
      <c r="A10" s="357">
        <v>2</v>
      </c>
      <c r="B10" s="130" t="s">
        <v>353</v>
      </c>
      <c r="C10" s="130"/>
      <c r="D10" s="90">
        <f>SUMIF('FP Träger'!$C$10:$C$309,B10,'FP Träger'!$G$10:$G$309)</f>
        <v>0</v>
      </c>
      <c r="E10" s="358"/>
    </row>
    <row r="11" spans="1:19" ht="18.899999999999999" customHeight="1" x14ac:dyDescent="0.25">
      <c r="A11" s="357">
        <v>3</v>
      </c>
      <c r="B11" s="197" t="s">
        <v>354</v>
      </c>
      <c r="C11" s="130"/>
      <c r="D11" s="90">
        <f>SUMIF('FP Träger'!$C$10:$C$309,B11,'FP Träger'!$G$10:$G$309)</f>
        <v>0</v>
      </c>
      <c r="E11" s="359"/>
    </row>
    <row r="12" spans="1:19" ht="18.899999999999999" customHeight="1" x14ac:dyDescent="0.25">
      <c r="A12" s="357">
        <v>4</v>
      </c>
      <c r="B12" s="197" t="s">
        <v>355</v>
      </c>
      <c r="C12" s="130"/>
      <c r="D12" s="90">
        <f>SUMIF('FP Träger'!$C$10:$C$309,B12,'FP Träger'!$G$10:$G$309)</f>
        <v>0</v>
      </c>
      <c r="E12" s="359"/>
    </row>
    <row r="13" spans="1:19" ht="18.899999999999999" customHeight="1" x14ac:dyDescent="0.25">
      <c r="A13" s="357">
        <v>5</v>
      </c>
      <c r="B13" s="197" t="s">
        <v>356</v>
      </c>
      <c r="C13" s="130"/>
      <c r="D13" s="90">
        <f>SUMIF('FP Träger'!$C$10:$C$309,B13,'FP Träger'!$G$10:$G$309)</f>
        <v>0</v>
      </c>
      <c r="E13" s="359"/>
    </row>
    <row r="14" spans="1:19" ht="27.6" x14ac:dyDescent="0.25">
      <c r="A14" s="357">
        <v>6</v>
      </c>
      <c r="B14" s="197" t="s">
        <v>357</v>
      </c>
      <c r="C14" s="130"/>
      <c r="D14" s="90">
        <f>SUMIF('FP Träger'!$C$10:$C$309,B14,'FP Träger'!$G$10:$G$309)</f>
        <v>0</v>
      </c>
      <c r="E14" s="359"/>
    </row>
    <row r="15" spans="1:19" ht="27.6" x14ac:dyDescent="0.25">
      <c r="A15" s="357">
        <v>7</v>
      </c>
      <c r="B15" s="197" t="s">
        <v>358</v>
      </c>
      <c r="C15" s="130"/>
      <c r="D15" s="90">
        <f>SUMIF('FP Träger'!$C$10:$C$309,B15,'FP Träger'!$G$10:$G$309)</f>
        <v>0</v>
      </c>
      <c r="E15" s="359"/>
    </row>
    <row r="16" spans="1:19" ht="18.899999999999999" customHeight="1" x14ac:dyDescent="0.25">
      <c r="A16" s="357">
        <v>8</v>
      </c>
      <c r="B16" s="197" t="s">
        <v>359</v>
      </c>
      <c r="C16" s="130"/>
      <c r="D16" s="90">
        <f>SUMIF('FP Träger'!$C$10:$C$309,B16,'FP Träger'!$G$10:$G$309)</f>
        <v>0</v>
      </c>
      <c r="E16" s="359"/>
    </row>
    <row r="17" spans="1:5" s="84" customFormat="1" ht="19.5" customHeight="1" x14ac:dyDescent="0.3">
      <c r="A17" s="360"/>
      <c r="B17" s="203" t="s">
        <v>436</v>
      </c>
      <c r="C17" s="204" t="s">
        <v>126</v>
      </c>
      <c r="D17" s="121">
        <f>SUM(D9:D16)</f>
        <v>0</v>
      </c>
      <c r="E17" s="361"/>
    </row>
    <row r="18" spans="1:5" s="295" customFormat="1" ht="19.95" customHeight="1" x14ac:dyDescent="0.3">
      <c r="A18" s="362">
        <v>9</v>
      </c>
      <c r="B18" s="197" t="s">
        <v>390</v>
      </c>
      <c r="C18" s="130"/>
      <c r="D18" s="294">
        <f>SUMIF('FP Träger'!$C$10:$C$309,B18,'FP Träger'!$G$10:$G$309)</f>
        <v>0</v>
      </c>
      <c r="E18" s="363"/>
    </row>
    <row r="19" spans="1:5" ht="27.6" x14ac:dyDescent="0.25">
      <c r="A19" s="362">
        <v>10</v>
      </c>
      <c r="B19" s="129" t="s">
        <v>391</v>
      </c>
      <c r="C19" s="130"/>
      <c r="D19" s="90">
        <f>SUMIF('FP Träger'!$C$10:$C$309,B19,'FP Träger'!$G$10:$G$309)</f>
        <v>0</v>
      </c>
      <c r="E19" s="359"/>
    </row>
    <row r="20" spans="1:5" s="205" customFormat="1" ht="19.5" customHeight="1" x14ac:dyDescent="0.3">
      <c r="A20" s="364"/>
      <c r="B20" s="203" t="s">
        <v>127</v>
      </c>
      <c r="C20" s="204" t="s">
        <v>128</v>
      </c>
      <c r="D20" s="121">
        <f>SUM(D18:D19)</f>
        <v>0</v>
      </c>
      <c r="E20" s="365"/>
    </row>
    <row r="21" spans="1:5" ht="27.6" x14ac:dyDescent="0.25">
      <c r="A21" s="362">
        <v>11</v>
      </c>
      <c r="B21" s="197" t="s">
        <v>360</v>
      </c>
      <c r="C21" s="130"/>
      <c r="D21" s="90">
        <f>SUMIF('FP Träger'!$C$10:$C$309,B21,'FP Träger'!$G$10:$G$309)</f>
        <v>0</v>
      </c>
      <c r="E21" s="359"/>
    </row>
    <row r="22" spans="1:5" ht="19.95" customHeight="1" x14ac:dyDescent="0.25">
      <c r="A22" s="362">
        <v>12</v>
      </c>
      <c r="B22" s="197" t="s">
        <v>361</v>
      </c>
      <c r="C22" s="130"/>
      <c r="D22" s="90">
        <f>SUMIF('FP Träger'!$C$10:$C$309,B22,'FP Träger'!$G$10:$G$309)</f>
        <v>0</v>
      </c>
      <c r="E22" s="359"/>
    </row>
    <row r="23" spans="1:5" ht="27.6" x14ac:dyDescent="0.25">
      <c r="A23" s="362">
        <v>13</v>
      </c>
      <c r="B23" s="197" t="s">
        <v>362</v>
      </c>
      <c r="C23" s="130"/>
      <c r="D23" s="90">
        <f>SUMIF('FP Träger'!$C$10:$C$309,B23,'FP Träger'!$G$10:$G$309)</f>
        <v>0</v>
      </c>
      <c r="E23" s="359"/>
    </row>
    <row r="24" spans="1:5" ht="18.899999999999999" customHeight="1" x14ac:dyDescent="0.25">
      <c r="A24" s="362">
        <v>14</v>
      </c>
      <c r="B24" s="197" t="s">
        <v>363</v>
      </c>
      <c r="C24" s="130"/>
      <c r="D24" s="90">
        <f>SUMIF('FP Träger'!$C$10:$C$309,B24,'FP Träger'!$G$10:$G$309)</f>
        <v>0</v>
      </c>
      <c r="E24" s="359"/>
    </row>
    <row r="25" spans="1:5" ht="27.6" x14ac:dyDescent="0.25">
      <c r="A25" s="362">
        <v>15</v>
      </c>
      <c r="B25" s="197" t="s">
        <v>364</v>
      </c>
      <c r="C25" s="130"/>
      <c r="D25" s="90">
        <f>SUMIF('FP Träger'!$C$10:$C$309,B25,'FP Träger'!$G$10:$G$309)</f>
        <v>0</v>
      </c>
      <c r="E25" s="359"/>
    </row>
    <row r="26" spans="1:5" ht="18.899999999999999" customHeight="1" x14ac:dyDescent="0.25">
      <c r="A26" s="362">
        <v>16</v>
      </c>
      <c r="B26" s="197" t="s">
        <v>365</v>
      </c>
      <c r="C26" s="130"/>
      <c r="D26" s="90">
        <f>SUMIF('FP Träger'!$C$10:$C$309,B26,'FP Träger'!$G$10:$G$309)</f>
        <v>0</v>
      </c>
      <c r="E26" s="359"/>
    </row>
    <row r="27" spans="1:5" ht="18.899999999999999" customHeight="1" x14ac:dyDescent="0.25">
      <c r="A27" s="362">
        <v>17</v>
      </c>
      <c r="B27" s="197" t="s">
        <v>366</v>
      </c>
      <c r="C27" s="130"/>
      <c r="D27" s="90">
        <f>SUMIF('FP Träger'!$C$10:$C$309,B27,'FP Träger'!$G$10:$G$309)</f>
        <v>0</v>
      </c>
      <c r="E27" s="359"/>
    </row>
    <row r="28" spans="1:5" ht="18.899999999999999" customHeight="1" x14ac:dyDescent="0.25">
      <c r="A28" s="362">
        <v>18</v>
      </c>
      <c r="B28" s="197" t="s">
        <v>367</v>
      </c>
      <c r="C28" s="130"/>
      <c r="D28" s="90">
        <f>SUMIF('FP Träger'!$C$10:$C$309,B28,'FP Träger'!$G$10:$G$309)</f>
        <v>0</v>
      </c>
      <c r="E28" s="359"/>
    </row>
    <row r="29" spans="1:5" s="205" customFormat="1" ht="19.5" customHeight="1" x14ac:dyDescent="0.3">
      <c r="A29" s="364"/>
      <c r="B29" s="203" t="s">
        <v>131</v>
      </c>
      <c r="C29" s="204" t="s">
        <v>130</v>
      </c>
      <c r="D29" s="121">
        <f>SUM(D21:D28)</f>
        <v>0</v>
      </c>
      <c r="E29" s="365"/>
    </row>
    <row r="30" spans="1:5" ht="19.5" customHeight="1" x14ac:dyDescent="0.25">
      <c r="A30" s="362">
        <v>19</v>
      </c>
      <c r="B30" s="197" t="s">
        <v>392</v>
      </c>
      <c r="C30" s="130"/>
      <c r="D30" s="90">
        <f>SUMIF('FP Träger'!$C$10:$C$309,B30,'FP Träger'!$G$10:$G$309)</f>
        <v>0</v>
      </c>
      <c r="E30" s="359"/>
    </row>
    <row r="31" spans="1:5" ht="19.5" customHeight="1" x14ac:dyDescent="0.25">
      <c r="A31" s="362">
        <v>20</v>
      </c>
      <c r="B31" s="197" t="s">
        <v>393</v>
      </c>
      <c r="C31" s="130"/>
      <c r="D31" s="90">
        <f>SUMIF('FP Träger'!$C$10:$C$309,B31,'FP Träger'!$G$10:$G$309)</f>
        <v>0</v>
      </c>
      <c r="E31" s="359"/>
    </row>
    <row r="32" spans="1:5" ht="19.5" customHeight="1" x14ac:dyDescent="0.25">
      <c r="A32" s="362">
        <v>21</v>
      </c>
      <c r="B32" s="197" t="s">
        <v>394</v>
      </c>
      <c r="C32" s="130"/>
      <c r="D32" s="90">
        <f>SUMIF('FP Träger'!$C$10:$C$309,B32,'FP Träger'!$G$10:$G$309)</f>
        <v>0</v>
      </c>
      <c r="E32" s="359"/>
    </row>
    <row r="33" spans="1:5" ht="27.6" x14ac:dyDescent="0.25">
      <c r="A33" s="362">
        <v>22</v>
      </c>
      <c r="B33" s="197" t="s">
        <v>395</v>
      </c>
      <c r="C33" s="130"/>
      <c r="D33" s="90">
        <f>SUMIF('FP Träger'!$C$10:$C$309,B33,'FP Träger'!$G$10:$G$309)</f>
        <v>0</v>
      </c>
      <c r="E33" s="359"/>
    </row>
    <row r="34" spans="1:5" ht="18.899999999999999" customHeight="1" x14ac:dyDescent="0.25">
      <c r="A34" s="362">
        <v>23</v>
      </c>
      <c r="B34" s="197" t="s">
        <v>396</v>
      </c>
      <c r="C34" s="130"/>
      <c r="D34" s="90">
        <f>SUMIF('FP Träger'!$C$10:$C$309,B34,'FP Träger'!$G$10:$G$309)</f>
        <v>0</v>
      </c>
      <c r="E34" s="359"/>
    </row>
    <row r="35" spans="1:5" ht="13.8" x14ac:dyDescent="0.25">
      <c r="A35" s="362">
        <v>24</v>
      </c>
      <c r="B35" s="197" t="s">
        <v>397</v>
      </c>
      <c r="C35" s="130"/>
      <c r="D35" s="90">
        <f>SUMIF('FP Träger'!$C$10:$C$309,B35,'FP Träger'!$G$10:$G$309)</f>
        <v>0</v>
      </c>
      <c r="E35" s="359"/>
    </row>
    <row r="36" spans="1:5" ht="18.899999999999999" customHeight="1" x14ac:dyDescent="0.25">
      <c r="A36" s="362">
        <v>25</v>
      </c>
      <c r="B36" s="197" t="s">
        <v>398</v>
      </c>
      <c r="C36" s="130"/>
      <c r="D36" s="90">
        <f>SUMIF('FP Träger'!$C$10:$C$309,B36,'FP Träger'!$G$10:$G$309)</f>
        <v>0</v>
      </c>
      <c r="E36" s="359"/>
    </row>
    <row r="37" spans="1:5" ht="13.8" x14ac:dyDescent="0.25">
      <c r="A37" s="362">
        <v>26</v>
      </c>
      <c r="B37" s="197" t="s">
        <v>399</v>
      </c>
      <c r="C37" s="130"/>
      <c r="D37" s="90">
        <f>SUMIF('FP Träger'!$C$10:$C$309,B37,'FP Träger'!$G$10:$G$309)</f>
        <v>0</v>
      </c>
      <c r="E37" s="359"/>
    </row>
    <row r="38" spans="1:5" ht="18.899999999999999" customHeight="1" x14ac:dyDescent="0.25">
      <c r="A38" s="362">
        <v>27</v>
      </c>
      <c r="B38" s="197" t="s">
        <v>400</v>
      </c>
      <c r="C38" s="130"/>
      <c r="D38" s="90">
        <f>SUMIF('FP Träger'!$C$10:$C$309,B38,'FP Träger'!$G$10:$G$309)</f>
        <v>0</v>
      </c>
      <c r="E38" s="359"/>
    </row>
    <row r="39" spans="1:5" ht="27.6" x14ac:dyDescent="0.25">
      <c r="A39" s="362">
        <v>28</v>
      </c>
      <c r="B39" s="197" t="s">
        <v>401</v>
      </c>
      <c r="C39" s="130"/>
      <c r="D39" s="90">
        <f>SUMIF('FP Träger'!$C$10:$C$309,B39,'FP Träger'!$G$10:$G$309)</f>
        <v>0</v>
      </c>
      <c r="E39" s="359"/>
    </row>
    <row r="40" spans="1:5" ht="18.899999999999999" customHeight="1" x14ac:dyDescent="0.25">
      <c r="A40" s="362">
        <v>29</v>
      </c>
      <c r="B40" s="197" t="s">
        <v>402</v>
      </c>
      <c r="C40" s="130"/>
      <c r="D40" s="90">
        <f>SUMIF('FP Träger'!$C$10:$C$309,B40,'FP Träger'!$G$10:$G$309)</f>
        <v>0</v>
      </c>
      <c r="E40" s="359"/>
    </row>
    <row r="41" spans="1:5" ht="18.899999999999999" customHeight="1" x14ac:dyDescent="0.25">
      <c r="A41" s="362">
        <v>30</v>
      </c>
      <c r="B41" s="197" t="s">
        <v>403</v>
      </c>
      <c r="C41" s="130"/>
      <c r="D41" s="90">
        <f>SUMIF('FP Träger'!$C$10:$C$309,B41,'FP Träger'!$G$10:$G$309)</f>
        <v>0</v>
      </c>
      <c r="E41" s="359"/>
    </row>
    <row r="42" spans="1:5" ht="27.6" x14ac:dyDescent="0.25">
      <c r="A42" s="362">
        <v>31</v>
      </c>
      <c r="B42" s="197" t="s">
        <v>404</v>
      </c>
      <c r="C42" s="130"/>
      <c r="D42" s="90">
        <f>SUMIF('FP Träger'!$C$10:$C$309,B42,'FP Träger'!$G$10:$G$309)</f>
        <v>0</v>
      </c>
      <c r="E42" s="359"/>
    </row>
    <row r="43" spans="1:5" ht="27.6" x14ac:dyDescent="0.25">
      <c r="A43" s="362">
        <v>32</v>
      </c>
      <c r="B43" s="197" t="s">
        <v>405</v>
      </c>
      <c r="C43" s="130"/>
      <c r="D43" s="90">
        <f>SUMIF('FP Träger'!$C$10:$C$309,B43,'FP Träger'!$G$10:$G$309)</f>
        <v>0</v>
      </c>
      <c r="E43" s="359"/>
    </row>
    <row r="44" spans="1:5" ht="18.899999999999999" customHeight="1" x14ac:dyDescent="0.25">
      <c r="A44" s="362">
        <v>33</v>
      </c>
      <c r="B44" s="197" t="s">
        <v>406</v>
      </c>
      <c r="C44" s="130"/>
      <c r="D44" s="90">
        <f>SUMIF('FP Träger'!$C$10:$C$309,B44,'FP Träger'!$G$10:$G$309)</f>
        <v>0</v>
      </c>
      <c r="E44" s="359"/>
    </row>
    <row r="45" spans="1:5" ht="18.899999999999999" customHeight="1" x14ac:dyDescent="0.25">
      <c r="A45" s="362">
        <v>34</v>
      </c>
      <c r="B45" s="197" t="s">
        <v>407</v>
      </c>
      <c r="C45" s="130"/>
      <c r="D45" s="90">
        <f>SUMIF('FP Träger'!$C$10:$C$309,B45,'FP Träger'!$G$10:$G$309)</f>
        <v>0</v>
      </c>
      <c r="E45" s="359"/>
    </row>
    <row r="46" spans="1:5" ht="18.899999999999999" customHeight="1" x14ac:dyDescent="0.25">
      <c r="A46" s="362">
        <v>35</v>
      </c>
      <c r="B46" s="197" t="s">
        <v>409</v>
      </c>
      <c r="C46" s="130"/>
      <c r="D46" s="90">
        <f>SUMIF('FP Träger'!$C$10:$C$309,B46,'FP Träger'!$G$10:$G$309)</f>
        <v>0</v>
      </c>
      <c r="E46" s="359"/>
    </row>
    <row r="47" spans="1:5" ht="19.5" customHeight="1" x14ac:dyDescent="0.25">
      <c r="A47" s="362">
        <v>36</v>
      </c>
      <c r="B47" s="197" t="s">
        <v>370</v>
      </c>
      <c r="C47" s="130"/>
      <c r="D47" s="90">
        <f>SUMIF('FP Träger'!$C$10:$C$309,B47,'FP Träger'!$G$10:$G$309)</f>
        <v>0</v>
      </c>
      <c r="E47" s="359"/>
    </row>
    <row r="48" spans="1:5" ht="19.5" customHeight="1" x14ac:dyDescent="0.25">
      <c r="A48" s="362">
        <v>37</v>
      </c>
      <c r="B48" s="197" t="s">
        <v>371</v>
      </c>
      <c r="C48" s="130"/>
      <c r="D48" s="90">
        <f>SUMIF('FP Träger'!$C$10:$C$309,B48,'FP Träger'!$G$10:$G$309)</f>
        <v>0</v>
      </c>
      <c r="E48" s="359"/>
    </row>
    <row r="49" spans="1:5" ht="27.6" x14ac:dyDescent="0.25">
      <c r="A49" s="362">
        <v>38</v>
      </c>
      <c r="B49" s="197" t="s">
        <v>372</v>
      </c>
      <c r="C49" s="130"/>
      <c r="D49" s="90">
        <f>SUMIF('FP Träger'!$C$10:$C$309,B49,'FP Träger'!$G$10:$G$309)</f>
        <v>0</v>
      </c>
      <c r="E49" s="359"/>
    </row>
    <row r="50" spans="1:5" ht="27.6" x14ac:dyDescent="0.25">
      <c r="A50" s="362">
        <v>39</v>
      </c>
      <c r="B50" s="197" t="s">
        <v>373</v>
      </c>
      <c r="C50" s="130"/>
      <c r="D50" s="90">
        <f>SUMIF('FP Träger'!$C$10:$C$309,B50,'FP Träger'!$G$10:$G$309)</f>
        <v>0</v>
      </c>
      <c r="E50" s="359"/>
    </row>
    <row r="51" spans="1:5" ht="27.6" x14ac:dyDescent="0.25">
      <c r="A51" s="362">
        <v>40</v>
      </c>
      <c r="B51" s="197" t="s">
        <v>374</v>
      </c>
      <c r="C51" s="130"/>
      <c r="D51" s="90">
        <f>SUMIF('FP Träger'!$C$10:$C$309,B51,'FP Träger'!$G$10:$G$309)</f>
        <v>0</v>
      </c>
      <c r="E51" s="359"/>
    </row>
    <row r="52" spans="1:5" ht="27.6" x14ac:dyDescent="0.25">
      <c r="A52" s="362">
        <v>41</v>
      </c>
      <c r="B52" s="197" t="s">
        <v>375</v>
      </c>
      <c r="C52" s="130"/>
      <c r="D52" s="90">
        <f>SUMIF('FP Träger'!$C$10:$C$309,B52,'FP Träger'!$G$10:$G$309)</f>
        <v>0</v>
      </c>
      <c r="E52" s="359"/>
    </row>
    <row r="53" spans="1:5" ht="27.6" x14ac:dyDescent="0.25">
      <c r="A53" s="362">
        <v>42</v>
      </c>
      <c r="B53" s="197" t="s">
        <v>376</v>
      </c>
      <c r="C53" s="130"/>
      <c r="D53" s="90">
        <f>SUMIF('FP Träger'!$C$10:$C$309,B53,'FP Träger'!$G$10:$G$309)</f>
        <v>0</v>
      </c>
      <c r="E53" s="359"/>
    </row>
    <row r="54" spans="1:5" s="205" customFormat="1" ht="19.5" customHeight="1" x14ac:dyDescent="0.3">
      <c r="A54" s="364"/>
      <c r="B54" s="203" t="s">
        <v>435</v>
      </c>
      <c r="C54" s="204" t="s">
        <v>129</v>
      </c>
      <c r="D54" s="121">
        <f>SUM(D30:D53)</f>
        <v>0</v>
      </c>
      <c r="E54" s="365"/>
    </row>
    <row r="55" spans="1:5" s="89" customFormat="1" ht="19.5" customHeight="1" x14ac:dyDescent="0.25">
      <c r="A55" s="366">
        <v>43</v>
      </c>
      <c r="B55" s="247" t="s">
        <v>408</v>
      </c>
      <c r="C55" s="130"/>
      <c r="D55" s="90">
        <f>SUMIF('FP Träger'!$C$10:$C$309,B55,'FP Träger'!$G$10:$G$309)</f>
        <v>0</v>
      </c>
      <c r="E55" s="367"/>
    </row>
    <row r="56" spans="1:5" s="89" customFormat="1" ht="19.5" customHeight="1" x14ac:dyDescent="0.25">
      <c r="A56" s="366">
        <v>44</v>
      </c>
      <c r="B56" s="247" t="s">
        <v>410</v>
      </c>
      <c r="C56" s="130"/>
      <c r="D56" s="90">
        <f>SUMIF('FP Träger'!$C$10:$C$309,B56,'FP Träger'!$G$10:$G$309)</f>
        <v>0</v>
      </c>
      <c r="E56" s="367"/>
    </row>
    <row r="57" spans="1:5" s="205" customFormat="1" ht="19.5" customHeight="1" x14ac:dyDescent="0.3">
      <c r="A57" s="364"/>
      <c r="B57" s="203" t="s">
        <v>257</v>
      </c>
      <c r="C57" s="204" t="s">
        <v>412</v>
      </c>
      <c r="D57" s="121">
        <f>SUM(D55:D56)</f>
        <v>0</v>
      </c>
      <c r="E57" s="365"/>
    </row>
    <row r="58" spans="1:5" x14ac:dyDescent="0.25"/>
    <row r="59" spans="1:5" x14ac:dyDescent="0.25"/>
    <row r="60" spans="1:5" x14ac:dyDescent="0.25"/>
    <row r="61" spans="1:5" x14ac:dyDescent="0.25"/>
    <row r="62" spans="1:5" x14ac:dyDescent="0.25"/>
    <row r="63" spans="1:5" x14ac:dyDescent="0.25"/>
  </sheetData>
  <sheetProtection algorithmName="SHA-512" hashValue="YXUD/99VYzkEHkWlmtFXSTiaKvdNAh1E8ze0Zv+OKYWFswXUsNBMrE+wIjWEfytsZj8muOqq4ng5t20TS12ZKA==" saltValue="O7aX45ydjtdEc4k7UWRPdQ==" spinCount="100000" sheet="1" selectLockedCells="1"/>
  <mergeCells count="5">
    <mergeCell ref="C2:D2"/>
    <mergeCell ref="C3:D3"/>
    <mergeCell ref="C4:D4"/>
    <mergeCell ref="C5:D5"/>
    <mergeCell ref="C6:D6"/>
  </mergeCells>
  <dataValidations count="1">
    <dataValidation type="list" allowBlank="1" showInputMessage="1" showErrorMessage="1" sqref="B9:B16 B21:B28 B55:B56 B30:B53 B18:B19" xr:uid="{00000000-0002-0000-0300-000000000000}">
      <formula1>Bezeichnung_Kostenart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55" fitToHeight="0" orientation="portrait" r:id="rId1"/>
  <headerFooter>
    <oddHeader>&amp;L&amp;G&amp;R&amp;G</oddHeader>
    <oddFooter>&amp;L&amp;F
&amp;A&amp;CFinanzantrag_FB_SEK_V5_0_260706&amp;RSeite &amp;P / &amp;N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 tint="0.79998168889431442"/>
    <pageSetUpPr fitToPage="1"/>
  </sheetPr>
  <dimension ref="A1:S35"/>
  <sheetViews>
    <sheetView showGridLines="0" zoomScaleNormal="100" zoomScalePageLayoutView="70" workbookViewId="0">
      <selection activeCell="E11" sqref="E11"/>
    </sheetView>
  </sheetViews>
  <sheetFormatPr baseColWidth="10" defaultColWidth="0" defaultRowHeight="13.2" zeroHeight="1" x14ac:dyDescent="0.25"/>
  <cols>
    <col min="1" max="1" width="7.88671875" style="306" customWidth="1"/>
    <col min="2" max="2" width="50.33203125" style="307" customWidth="1"/>
    <col min="3" max="3" width="14.33203125" style="308" customWidth="1"/>
    <col min="4" max="4" width="26.5546875" style="309" customWidth="1"/>
    <col min="5" max="5" width="39.44140625" style="310" customWidth="1"/>
    <col min="6" max="6" width="3" style="311" customWidth="1"/>
    <col min="7" max="16384" width="11.44140625" style="311" hidden="1"/>
  </cols>
  <sheetData>
    <row r="1" spans="1:19" s="301" customFormat="1" ht="17.399999999999999" x14ac:dyDescent="0.3">
      <c r="A1" s="296" t="s">
        <v>114</v>
      </c>
      <c r="B1" s="297"/>
      <c r="C1" s="298"/>
      <c r="D1" s="299"/>
      <c r="E1" s="300"/>
    </row>
    <row r="2" spans="1:19" s="301" customFormat="1" ht="15.6" x14ac:dyDescent="0.3">
      <c r="A2" s="302"/>
      <c r="B2" s="297"/>
      <c r="C2" s="298"/>
      <c r="D2" s="299"/>
      <c r="E2" s="300"/>
    </row>
    <row r="3" spans="1:19" s="3" customFormat="1" ht="15" x14ac:dyDescent="0.25">
      <c r="A3" s="58"/>
      <c r="B3" s="4" t="s">
        <v>5</v>
      </c>
      <c r="C3" s="420">
        <f>'Gesamt-Ausgaben'!C2:D2</f>
        <v>0</v>
      </c>
      <c r="D3" s="420"/>
      <c r="E3" s="5"/>
      <c r="F3" s="5"/>
      <c r="G3" s="14"/>
      <c r="I3" s="58"/>
      <c r="J3" s="15"/>
      <c r="K3" s="5"/>
      <c r="L3" s="16"/>
      <c r="M3" s="17"/>
      <c r="N3" s="18"/>
      <c r="O3" s="19"/>
      <c r="P3" s="15"/>
      <c r="Q3" s="5"/>
      <c r="R3" s="6"/>
      <c r="S3" s="17"/>
    </row>
    <row r="4" spans="1:19" s="3" customFormat="1" ht="15" x14ac:dyDescent="0.25">
      <c r="A4" s="58"/>
      <c r="B4" s="4" t="s">
        <v>6</v>
      </c>
      <c r="C4" s="421">
        <f>'Gesamt-Ausgaben'!C3:D3</f>
        <v>0</v>
      </c>
      <c r="D4" s="421"/>
      <c r="E4" s="5"/>
      <c r="F4" s="5"/>
      <c r="G4" s="14"/>
      <c r="I4" s="58"/>
      <c r="J4" s="15"/>
      <c r="K4" s="5"/>
      <c r="L4" s="16"/>
      <c r="M4" s="17"/>
      <c r="N4" s="18"/>
      <c r="O4" s="19"/>
      <c r="P4" s="15"/>
      <c r="Q4" s="5"/>
      <c r="R4" s="6"/>
      <c r="S4" s="17"/>
    </row>
    <row r="5" spans="1:19" s="3" customFormat="1" ht="15" x14ac:dyDescent="0.25">
      <c r="A5" s="58"/>
      <c r="B5" s="4"/>
      <c r="C5" s="303"/>
      <c r="D5" s="304"/>
      <c r="E5" s="5"/>
      <c r="F5" s="5"/>
      <c r="G5" s="14"/>
      <c r="I5" s="58"/>
      <c r="J5" s="15"/>
      <c r="K5" s="5"/>
      <c r="L5" s="16"/>
      <c r="M5" s="17"/>
      <c r="N5" s="18"/>
      <c r="O5" s="19"/>
      <c r="P5" s="15"/>
      <c r="Q5" s="5"/>
      <c r="R5" s="6"/>
      <c r="S5" s="17"/>
    </row>
    <row r="6" spans="1:19" s="3" customFormat="1" ht="15" x14ac:dyDescent="0.25">
      <c r="A6" s="58"/>
      <c r="B6" s="4" t="s">
        <v>413</v>
      </c>
      <c r="C6" s="305" t="str">
        <f>'Gesamt-Ausgaben'!C5:D5</f>
        <v>00.01.1900  bis  00.01.1900</v>
      </c>
      <c r="D6" s="304"/>
      <c r="E6" s="5"/>
      <c r="F6" s="5"/>
      <c r="G6" s="14"/>
      <c r="I6" s="58"/>
      <c r="J6" s="15"/>
      <c r="K6" s="5"/>
      <c r="L6" s="16"/>
      <c r="M6" s="17"/>
      <c r="N6" s="18"/>
      <c r="O6" s="19"/>
      <c r="P6" s="15"/>
      <c r="Q6" s="5"/>
      <c r="R6" s="6"/>
      <c r="S6" s="17"/>
    </row>
    <row r="7" spans="1:19" s="3" customFormat="1" ht="15" x14ac:dyDescent="0.25">
      <c r="A7" s="58"/>
      <c r="B7" s="4"/>
      <c r="C7" s="422"/>
      <c r="D7" s="422"/>
      <c r="E7" s="5"/>
      <c r="F7" s="5"/>
      <c r="G7" s="14"/>
      <c r="I7" s="58"/>
      <c r="J7" s="15"/>
      <c r="K7" s="5"/>
      <c r="L7" s="16"/>
      <c r="M7" s="17"/>
      <c r="N7" s="18"/>
      <c r="O7" s="19"/>
      <c r="P7" s="15"/>
      <c r="Q7" s="5"/>
      <c r="R7" s="6"/>
      <c r="S7" s="17"/>
    </row>
    <row r="8" spans="1:19" s="3" customFormat="1" ht="15" x14ac:dyDescent="0.25">
      <c r="A8" s="58"/>
      <c r="B8" s="4" t="s">
        <v>12</v>
      </c>
      <c r="C8" s="423" t="str">
        <f>'Gesamt-Ausgaben'!C6:D6</f>
        <v>?</v>
      </c>
      <c r="D8" s="423"/>
      <c r="E8" s="5"/>
      <c r="F8" s="5"/>
      <c r="G8" s="14"/>
      <c r="I8" s="58"/>
      <c r="J8" s="15"/>
      <c r="K8" s="5"/>
      <c r="L8" s="16"/>
      <c r="M8" s="17"/>
      <c r="N8" s="18"/>
      <c r="O8" s="19"/>
      <c r="P8" s="15"/>
      <c r="Q8" s="5"/>
      <c r="R8" s="6"/>
      <c r="S8" s="17"/>
    </row>
    <row r="9" spans="1:19" ht="13.8" thickBot="1" x14ac:dyDescent="0.3"/>
    <row r="10" spans="1:19" ht="27" thickBot="1" x14ac:dyDescent="0.3">
      <c r="A10" s="312" t="s">
        <v>0</v>
      </c>
      <c r="B10" s="313" t="s">
        <v>113</v>
      </c>
      <c r="C10" s="314" t="s">
        <v>15</v>
      </c>
      <c r="D10" s="66" t="s">
        <v>17</v>
      </c>
      <c r="E10" s="315" t="s">
        <v>2</v>
      </c>
    </row>
    <row r="11" spans="1:19" ht="21.75" customHeight="1" x14ac:dyDescent="0.25">
      <c r="A11" s="316">
        <v>1</v>
      </c>
      <c r="B11" s="317" t="s">
        <v>377</v>
      </c>
      <c r="C11" s="318"/>
      <c r="D11" s="319">
        <f>SUMIF('FP Träger'!$C$10:$C$309,B11,'FP Träger'!$G$10:$G$309)</f>
        <v>0</v>
      </c>
      <c r="E11" s="320"/>
    </row>
    <row r="12" spans="1:19" ht="21.75" customHeight="1" thickBot="1" x14ac:dyDescent="0.3">
      <c r="A12" s="321">
        <v>2</v>
      </c>
      <c r="B12" s="322" t="s">
        <v>378</v>
      </c>
      <c r="C12" s="323"/>
      <c r="D12" s="319">
        <f>SUMIF('FP Träger'!$C$10:$C$309,B12,'FP Träger'!$G$10:$G$309)</f>
        <v>0</v>
      </c>
      <c r="E12" s="324"/>
    </row>
    <row r="13" spans="1:19" ht="21.75" customHeight="1" thickBot="1" x14ac:dyDescent="0.3">
      <c r="A13" s="325"/>
      <c r="B13" s="326" t="s">
        <v>414</v>
      </c>
      <c r="C13" s="327" t="s">
        <v>415</v>
      </c>
      <c r="D13" s="328">
        <f>SUM(D11:D12)</f>
        <v>0</v>
      </c>
      <c r="E13" s="324"/>
    </row>
    <row r="14" spans="1:19" ht="21.75" customHeight="1" x14ac:dyDescent="0.25">
      <c r="A14" s="329">
        <v>3</v>
      </c>
      <c r="B14" s="330" t="s">
        <v>379</v>
      </c>
      <c r="C14" s="331"/>
      <c r="D14" s="319">
        <f>SUMIF('FP Träger'!$C$10:$C$309,B14,'FP Träger'!$G$10:$G$309)</f>
        <v>0</v>
      </c>
      <c r="E14" s="324"/>
    </row>
    <row r="15" spans="1:19" ht="21.75" customHeight="1" thickBot="1" x14ac:dyDescent="0.3">
      <c r="A15" s="321">
        <v>4</v>
      </c>
      <c r="B15" s="322" t="s">
        <v>380</v>
      </c>
      <c r="C15" s="332"/>
      <c r="D15" s="319">
        <f>SUMIF('FP Träger'!$C$10:$C$309,B15,'FP Träger'!$G$10:$G$309)</f>
        <v>0</v>
      </c>
      <c r="E15" s="324"/>
    </row>
    <row r="16" spans="1:19" ht="21.75" customHeight="1" thickBot="1" x14ac:dyDescent="0.3">
      <c r="A16" s="325"/>
      <c r="B16" s="326" t="s">
        <v>416</v>
      </c>
      <c r="C16" s="327" t="s">
        <v>417</v>
      </c>
      <c r="D16" s="333">
        <f>SUM(D14:D15)</f>
        <v>0</v>
      </c>
      <c r="E16" s="324"/>
    </row>
    <row r="17" spans="1:5" ht="21.75" customHeight="1" thickBot="1" x14ac:dyDescent="0.3">
      <c r="A17" s="325">
        <v>5</v>
      </c>
      <c r="B17" s="326" t="s">
        <v>381</v>
      </c>
      <c r="C17" s="327" t="s">
        <v>418</v>
      </c>
      <c r="D17" s="333">
        <f>SUMIF('FP Träger'!$C$10:$C$309,B17,'FP Träger'!$G$10:$G$309)</f>
        <v>0</v>
      </c>
      <c r="E17" s="324"/>
    </row>
    <row r="18" spans="1:5" ht="21.75" customHeight="1" x14ac:dyDescent="0.25">
      <c r="A18" s="334">
        <v>6</v>
      </c>
      <c r="B18" s="330" t="s">
        <v>382</v>
      </c>
      <c r="C18" s="335"/>
      <c r="D18" s="319">
        <f>SUMIF('FP Träger'!$C$10:$C$309,B18,'FP Träger'!$G$10:$G$309)</f>
        <v>0</v>
      </c>
      <c r="E18" s="324"/>
    </row>
    <row r="19" spans="1:5" ht="21.75" customHeight="1" x14ac:dyDescent="0.25">
      <c r="A19" s="336">
        <v>7</v>
      </c>
      <c r="B19" s="330" t="s">
        <v>383</v>
      </c>
      <c r="C19" s="335"/>
      <c r="D19" s="319">
        <f>SUMIF('FP Träger'!$C$10:$C$309,B19,'FP Träger'!$G$10:$G$309)</f>
        <v>0</v>
      </c>
      <c r="E19" s="324"/>
    </row>
    <row r="20" spans="1:5" ht="21.75" customHeight="1" thickBot="1" x14ac:dyDescent="0.3">
      <c r="A20" s="337">
        <v>8</v>
      </c>
      <c r="B20" s="330" t="s">
        <v>437</v>
      </c>
      <c r="C20" s="338"/>
      <c r="D20" s="319">
        <f>SUMIF('FP Träger'!$C$10:$C$309,B20,'FP Träger'!$G$10:$G$309)</f>
        <v>0</v>
      </c>
      <c r="E20" s="324"/>
    </row>
    <row r="21" spans="1:5" ht="21.75" customHeight="1" thickBot="1" x14ac:dyDescent="0.3">
      <c r="A21" s="339"/>
      <c r="B21" s="326" t="s">
        <v>419</v>
      </c>
      <c r="C21" s="327" t="s">
        <v>420</v>
      </c>
      <c r="D21" s="333">
        <f>SUM(D18:D20)</f>
        <v>0</v>
      </c>
      <c r="E21" s="324"/>
    </row>
    <row r="22" spans="1:5" ht="21.75" customHeight="1" thickBot="1" x14ac:dyDescent="0.3">
      <c r="A22" s="340">
        <v>9</v>
      </c>
      <c r="B22" s="341" t="s">
        <v>384</v>
      </c>
      <c r="C22" s="342"/>
      <c r="D22" s="319">
        <f>SUMIF('FP Träger'!$C$10:$C$309,B22,'FP Träger'!$G$10:$G$309)</f>
        <v>0</v>
      </c>
      <c r="E22" s="324"/>
    </row>
    <row r="23" spans="1:5" ht="21.75" customHeight="1" thickBot="1" x14ac:dyDescent="0.3">
      <c r="A23" s="339"/>
      <c r="B23" s="326" t="s">
        <v>14</v>
      </c>
      <c r="C23" s="327" t="s">
        <v>111</v>
      </c>
      <c r="D23" s="333">
        <f>D22</f>
        <v>0</v>
      </c>
      <c r="E23" s="324"/>
    </row>
    <row r="24" spans="1:5" ht="21.75" customHeight="1" thickBot="1" x14ac:dyDescent="0.3">
      <c r="A24" s="418" t="s">
        <v>421</v>
      </c>
      <c r="B24" s="419"/>
      <c r="C24" s="343" t="s">
        <v>422</v>
      </c>
      <c r="D24" s="344">
        <f>D23+D21+D17+D16+D13</f>
        <v>0</v>
      </c>
      <c r="E24" s="324"/>
    </row>
    <row r="25" spans="1:5" ht="21.75" customHeight="1" x14ac:dyDescent="0.25">
      <c r="A25" s="316">
        <v>10</v>
      </c>
      <c r="B25" s="341" t="s">
        <v>385</v>
      </c>
      <c r="C25" s="345"/>
      <c r="D25" s="319">
        <f>SUMIF('FP Träger'!$C$10:$C$309,B25,'FP Träger'!$G$10:$G$309)</f>
        <v>0</v>
      </c>
      <c r="E25" s="324"/>
    </row>
    <row r="26" spans="1:5" ht="21.75" customHeight="1" thickBot="1" x14ac:dyDescent="0.3">
      <c r="A26" s="346">
        <v>11</v>
      </c>
      <c r="B26" s="330" t="s">
        <v>386</v>
      </c>
      <c r="C26" s="338"/>
      <c r="D26" s="319">
        <f>SUMIF('FP Träger'!$C$10:$C$309,B26,'FP Träger'!$G$10:$G$309)</f>
        <v>0</v>
      </c>
      <c r="E26" s="324"/>
    </row>
    <row r="27" spans="1:5" ht="21.75" customHeight="1" thickBot="1" x14ac:dyDescent="0.3">
      <c r="A27" s="339"/>
      <c r="B27" s="326" t="s">
        <v>423</v>
      </c>
      <c r="C27" s="327" t="s">
        <v>424</v>
      </c>
      <c r="D27" s="333">
        <f>SUM(D25:D26)</f>
        <v>0</v>
      </c>
      <c r="E27" s="324"/>
    </row>
    <row r="28" spans="1:5" ht="21.75" customHeight="1" thickBot="1" x14ac:dyDescent="0.3">
      <c r="A28" s="347">
        <v>12</v>
      </c>
      <c r="B28" s="341" t="s">
        <v>387</v>
      </c>
      <c r="C28" s="342"/>
      <c r="D28" s="319">
        <f>SUMIF('FP Träger'!$C$10:$C$309,B28,'FP Träger'!$G$10:$G$309)</f>
        <v>0</v>
      </c>
      <c r="E28" s="324"/>
    </row>
    <row r="29" spans="1:5" ht="21.75" customHeight="1" thickBot="1" x14ac:dyDescent="0.3">
      <c r="A29" s="339"/>
      <c r="B29" s="326" t="s">
        <v>425</v>
      </c>
      <c r="C29" s="327" t="s">
        <v>455</v>
      </c>
      <c r="D29" s="333">
        <f>D28</f>
        <v>0</v>
      </c>
      <c r="E29" s="324"/>
    </row>
    <row r="30" spans="1:5" ht="21.75" customHeight="1" thickBot="1" x14ac:dyDescent="0.3">
      <c r="A30" s="340">
        <v>13</v>
      </c>
      <c r="B30" s="341" t="s">
        <v>388</v>
      </c>
      <c r="C30" s="342"/>
      <c r="D30" s="319">
        <f>SUMIF('FP Träger'!$C$10:$C$309,B30,'FP Träger'!$G$10:$G$309)</f>
        <v>0</v>
      </c>
      <c r="E30" s="324"/>
    </row>
    <row r="31" spans="1:5" ht="21.75" customHeight="1" thickBot="1" x14ac:dyDescent="0.3">
      <c r="A31" s="348"/>
      <c r="B31" s="326" t="s">
        <v>426</v>
      </c>
      <c r="C31" s="327" t="s">
        <v>427</v>
      </c>
      <c r="D31" s="333">
        <f>D30</f>
        <v>0</v>
      </c>
      <c r="E31" s="324"/>
    </row>
    <row r="32" spans="1:5" s="350" customFormat="1" ht="21.75" customHeight="1" thickBot="1" x14ac:dyDescent="0.3">
      <c r="A32" s="316">
        <v>14</v>
      </c>
      <c r="B32" s="317" t="s">
        <v>389</v>
      </c>
      <c r="C32" s="345"/>
      <c r="D32" s="319">
        <f>SUMIF('FP Träger'!$C$10:$C$309,B32,'FP Träger'!$G$10:$G$309)</f>
        <v>0</v>
      </c>
      <c r="E32" s="349"/>
    </row>
    <row r="33" spans="1:5" s="352" customFormat="1" ht="21.75" customHeight="1" thickBot="1" x14ac:dyDescent="0.3">
      <c r="A33" s="348"/>
      <c r="B33" s="326" t="s">
        <v>428</v>
      </c>
      <c r="C33" s="326" t="s">
        <v>112</v>
      </c>
      <c r="D33" s="333">
        <f>D32</f>
        <v>0</v>
      </c>
      <c r="E33" s="351"/>
    </row>
    <row r="34" spans="1:5" s="352" customFormat="1" ht="21.75" customHeight="1" thickBot="1" x14ac:dyDescent="0.3">
      <c r="A34" s="418" t="s">
        <v>429</v>
      </c>
      <c r="B34" s="419"/>
      <c r="C34" s="343" t="s">
        <v>430</v>
      </c>
      <c r="D34" s="344">
        <f>D33+D31+D29+D27</f>
        <v>0</v>
      </c>
      <c r="E34" s="353"/>
    </row>
    <row r="35" spans="1:5" x14ac:dyDescent="0.25"/>
  </sheetData>
  <sheetProtection algorithmName="SHA-512" hashValue="qVxnNoGpJNFv1h7b69UfvQnuxyS14CDBH3kI5bjfpWg5II/kSmMLUkWrHKgNARFQVSbsnf2QDOns/2X3gtyeOg==" saltValue="PYL9f9n8kW9uSDjPicwrrg==" spinCount="100000" sheet="1" selectLockedCells="1"/>
  <mergeCells count="6">
    <mergeCell ref="A34:B34"/>
    <mergeCell ref="C3:D3"/>
    <mergeCell ref="C4:D4"/>
    <mergeCell ref="C7:D7"/>
    <mergeCell ref="C8:D8"/>
    <mergeCell ref="A24:B24"/>
  </mergeCells>
  <dataValidations count="1">
    <dataValidation type="list" allowBlank="1" showInputMessage="1" showErrorMessage="1" sqref="B32 B30 B28 B25:B26 B11:B12 B14:B15 B17:B20 B22" xr:uid="{00000000-0002-0000-0400-000000000000}">
      <formula1>Bezeichnung_Kostenart</formula1>
    </dataValidation>
  </dataValidations>
  <printOptions horizontalCentered="1"/>
  <pageMargins left="0.47244094488188981" right="0.23622047244094491" top="0.74803149606299213" bottom="0.74803149606299213" header="0.27559055118110237" footer="0.31496062992125984"/>
  <pageSetup paperSize="9" scale="68" fitToHeight="0" orientation="portrait" r:id="rId1"/>
  <headerFooter>
    <oddHeader>&amp;L&amp;G&amp;R&amp;G</oddHeader>
    <oddFooter>&amp;L&amp;10&amp;F
&amp;A&amp;C&amp;10Finanzantrag_FB_SEK_V5_0_260706&amp;RSeite &amp;P / &amp;N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0.79998168889431442"/>
  </sheetPr>
  <dimension ref="A1:G75"/>
  <sheetViews>
    <sheetView showGridLines="0" zoomScaleNormal="100" zoomScalePageLayoutView="70" workbookViewId="0">
      <selection activeCell="B8" sqref="B8"/>
    </sheetView>
  </sheetViews>
  <sheetFormatPr baseColWidth="10" defaultColWidth="0" defaultRowHeight="13.2" zeroHeight="1" x14ac:dyDescent="0.25"/>
  <cols>
    <col min="1" max="1" width="41.5546875" style="95" customWidth="1"/>
    <col min="2" max="2" width="44.88671875" style="98" customWidth="1"/>
    <col min="3" max="3" width="38.88671875" style="113" customWidth="1"/>
    <col min="4" max="4" width="6.109375" style="95" customWidth="1"/>
    <col min="5" max="7" width="0" style="95" hidden="1" customWidth="1"/>
    <col min="8" max="16384" width="11.44140625" style="95" hidden="1"/>
  </cols>
  <sheetData>
    <row r="1" spans="1:3" s="78" customFormat="1" ht="17.399999999999999" x14ac:dyDescent="0.3">
      <c r="A1" s="120" t="s">
        <v>62</v>
      </c>
      <c r="B1" s="2"/>
      <c r="C1" s="111"/>
    </row>
    <row r="2" spans="1:3" s="78" customFormat="1" ht="15.6" x14ac:dyDescent="0.3">
      <c r="B2" s="2"/>
      <c r="C2" s="111"/>
    </row>
    <row r="3" spans="1:3" s="23" customFormat="1" ht="15.6" x14ac:dyDescent="0.3">
      <c r="A3" s="136" t="s">
        <v>5</v>
      </c>
      <c r="B3" s="114">
        <f>Deckblatt!C20</f>
        <v>0</v>
      </c>
      <c r="C3" s="73"/>
    </row>
    <row r="4" spans="1:3" s="23" customFormat="1" ht="15.6" x14ac:dyDescent="0.3">
      <c r="A4" s="136" t="s">
        <v>6</v>
      </c>
      <c r="B4" s="114">
        <f>Deckblatt!C27</f>
        <v>0</v>
      </c>
      <c r="C4" s="115"/>
    </row>
    <row r="5" spans="1:3" s="23" customFormat="1" ht="15.6" x14ac:dyDescent="0.3">
      <c r="A5" s="136"/>
      <c r="B5" s="116"/>
      <c r="C5" s="117"/>
    </row>
    <row r="6" spans="1:3" s="23" customFormat="1" ht="15.6" x14ac:dyDescent="0.3">
      <c r="A6" s="136" t="s">
        <v>8</v>
      </c>
      <c r="B6" s="118" t="str">
        <f>Plandaten!D5</f>
        <v>00.01.1900  bis  00.01.1900</v>
      </c>
      <c r="C6" s="119"/>
    </row>
    <row r="7" spans="1:3" s="23" customFormat="1" ht="15.6" x14ac:dyDescent="0.3">
      <c r="A7" s="136"/>
      <c r="B7" s="118"/>
      <c r="C7" s="119"/>
    </row>
    <row r="8" spans="1:3" s="23" customFormat="1" ht="15.6" x14ac:dyDescent="0.3">
      <c r="A8" s="136" t="s">
        <v>12</v>
      </c>
      <c r="B8" s="243" t="str">
        <f>Deckblatt!C9</f>
        <v>?</v>
      </c>
    </row>
    <row r="9" spans="1:3" s="146" customFormat="1" ht="15.6" x14ac:dyDescent="0.3">
      <c r="A9" s="148"/>
      <c r="B9" s="115"/>
      <c r="C9" s="147"/>
    </row>
    <row r="10" spans="1:3" s="78" customFormat="1" ht="27" customHeight="1" thickBot="1" x14ac:dyDescent="0.35">
      <c r="A10" s="77" t="s">
        <v>10</v>
      </c>
      <c r="B10" s="91"/>
      <c r="C10" s="111"/>
    </row>
    <row r="11" spans="1:3" s="78" customFormat="1" ht="24.9" customHeight="1" x14ac:dyDescent="0.3">
      <c r="A11" s="175" t="s">
        <v>1</v>
      </c>
      <c r="B11" s="176" t="s">
        <v>17</v>
      </c>
      <c r="C11" s="111"/>
    </row>
    <row r="12" spans="1:3" s="92" customFormat="1" ht="24.9" customHeight="1" x14ac:dyDescent="0.25">
      <c r="A12" s="177" t="s">
        <v>143</v>
      </c>
      <c r="B12" s="179">
        <f>'Gesamt-Ausgaben'!D17</f>
        <v>0</v>
      </c>
      <c r="C12" s="112"/>
    </row>
    <row r="13" spans="1:3" s="92" customFormat="1" ht="24.9" customHeight="1" x14ac:dyDescent="0.25">
      <c r="A13" s="177" t="s">
        <v>142</v>
      </c>
      <c r="B13" s="179">
        <f>'Gesamt-Ausgaben'!D20</f>
        <v>0</v>
      </c>
      <c r="C13" s="112"/>
    </row>
    <row r="14" spans="1:3" s="78" customFormat="1" ht="24.9" customHeight="1" x14ac:dyDescent="0.3">
      <c r="A14" s="177" t="s">
        <v>431</v>
      </c>
      <c r="B14" s="179">
        <f>'Gesamt-Ausgaben'!D29</f>
        <v>0</v>
      </c>
      <c r="C14" s="111"/>
    </row>
    <row r="15" spans="1:3" s="78" customFormat="1" ht="24.9" customHeight="1" x14ac:dyDescent="0.3">
      <c r="A15" s="177" t="s">
        <v>144</v>
      </c>
      <c r="B15" s="179">
        <f>'Gesamt-Ausgaben'!D54</f>
        <v>0</v>
      </c>
      <c r="C15" s="111"/>
    </row>
    <row r="16" spans="1:3" s="78" customFormat="1" ht="24.9" customHeight="1" x14ac:dyDescent="0.3">
      <c r="A16" s="178" t="s">
        <v>183</v>
      </c>
      <c r="B16" s="179">
        <f>'Gesamt-Ausgaben'!D55</f>
        <v>0</v>
      </c>
      <c r="C16" s="111"/>
    </row>
    <row r="17" spans="1:3" s="78" customFormat="1" ht="24.9" customHeight="1" x14ac:dyDescent="0.3">
      <c r="A17" s="178" t="s">
        <v>432</v>
      </c>
      <c r="B17" s="179">
        <f>'Gesamt-Ausgaben'!D56</f>
        <v>0</v>
      </c>
      <c r="C17" s="111"/>
    </row>
    <row r="18" spans="1:3" s="92" customFormat="1" ht="24.9" customHeight="1" thickBot="1" x14ac:dyDescent="0.3">
      <c r="A18" s="180" t="s">
        <v>3</v>
      </c>
      <c r="B18" s="195">
        <f>SUM(B12:B17)</f>
        <v>0</v>
      </c>
      <c r="C18" s="112"/>
    </row>
    <row r="19" spans="1:3" s="92" customFormat="1" ht="14.25" customHeight="1" x14ac:dyDescent="0.25">
      <c r="A19" s="93"/>
      <c r="B19" s="59"/>
      <c r="C19" s="112"/>
    </row>
    <row r="20" spans="1:3" s="92" customFormat="1" ht="27.75" customHeight="1" thickBot="1" x14ac:dyDescent="0.3">
      <c r="A20" s="77" t="s">
        <v>434</v>
      </c>
      <c r="B20" s="59"/>
      <c r="C20" s="112"/>
    </row>
    <row r="21" spans="1:3" s="92" customFormat="1" ht="24.9" customHeight="1" x14ac:dyDescent="0.25">
      <c r="A21" s="175" t="s">
        <v>113</v>
      </c>
      <c r="B21" s="176" t="s">
        <v>17</v>
      </c>
      <c r="C21" s="112"/>
    </row>
    <row r="22" spans="1:3" s="78" customFormat="1" ht="24.9" customHeight="1" x14ac:dyDescent="0.3">
      <c r="A22" s="177" t="s">
        <v>140</v>
      </c>
      <c r="B22" s="179">
        <f>'Gesamt-Refinanz'!D24</f>
        <v>0</v>
      </c>
      <c r="C22" s="111"/>
    </row>
    <row r="23" spans="1:3" s="78" customFormat="1" ht="24.9" customHeight="1" x14ac:dyDescent="0.3">
      <c r="A23" s="177" t="s">
        <v>141</v>
      </c>
      <c r="B23" s="179">
        <f>'Gesamt-Refinanz'!D34</f>
        <v>0</v>
      </c>
      <c r="C23" s="111"/>
    </row>
    <row r="24" spans="1:3" s="78" customFormat="1" ht="24.9" customHeight="1" thickBot="1" x14ac:dyDescent="0.35">
      <c r="A24" s="181" t="s">
        <v>3</v>
      </c>
      <c r="B24" s="182">
        <f>SUM(B22:B23)</f>
        <v>0</v>
      </c>
      <c r="C24" s="111"/>
    </row>
    <row r="25" spans="1:3" s="78" customFormat="1" ht="22.5" customHeight="1" x14ac:dyDescent="0.3">
      <c r="A25" s="99"/>
      <c r="B25" s="100"/>
      <c r="C25" s="111"/>
    </row>
    <row r="26" spans="1:3" s="78" customFormat="1" ht="23.25" customHeight="1" thickBot="1" x14ac:dyDescent="0.35">
      <c r="A26" s="103" t="s">
        <v>145</v>
      </c>
      <c r="B26" s="100"/>
      <c r="C26" s="111"/>
    </row>
    <row r="27" spans="1:3" s="78" customFormat="1" ht="24.9" customHeight="1" thickBot="1" x14ac:dyDescent="0.35">
      <c r="A27" s="154" t="s">
        <v>133</v>
      </c>
      <c r="B27" s="162">
        <f>'Gesamt-Ausgaben'!D14</f>
        <v>0</v>
      </c>
      <c r="C27" s="153">
        <v>1</v>
      </c>
    </row>
    <row r="28" spans="1:3" s="78" customFormat="1" ht="24.9" customHeight="1" x14ac:dyDescent="0.3">
      <c r="A28" s="155" t="s">
        <v>134</v>
      </c>
      <c r="B28" s="163">
        <f>IFERROR(ROUND(C28*B27,2),0)</f>
        <v>0</v>
      </c>
      <c r="C28" s="151">
        <f>VLOOKUP("B 1.1.6",B11_Pauschalen,2,FALSE)</f>
        <v>0.20799999999999999</v>
      </c>
    </row>
    <row r="29" spans="1:3" s="92" customFormat="1" ht="24.9" customHeight="1" x14ac:dyDescent="0.25">
      <c r="A29" s="156" t="s">
        <v>135</v>
      </c>
      <c r="B29" s="164">
        <f>'Gesamt-Ausgaben'!D15</f>
        <v>0</v>
      </c>
      <c r="C29" s="150">
        <f>IFERROR(ROUND(B29/B27,4),0)</f>
        <v>0</v>
      </c>
    </row>
    <row r="30" spans="1:3" s="92" customFormat="1" ht="24.9" customHeight="1" thickBot="1" x14ac:dyDescent="0.3">
      <c r="A30" s="183" t="s">
        <v>49</v>
      </c>
      <c r="B30" s="184">
        <f>B29-B28</f>
        <v>0</v>
      </c>
      <c r="C30" s="185">
        <f>IF(B27=0,0,C29-C28)</f>
        <v>0</v>
      </c>
    </row>
    <row r="31" spans="1:3" s="92" customFormat="1" ht="4.95" customHeight="1" thickBot="1" x14ac:dyDescent="0.3">
      <c r="A31" s="354"/>
      <c r="B31" s="354"/>
      <c r="C31" s="355"/>
    </row>
    <row r="32" spans="1:3" s="92" customFormat="1" ht="24.9" customHeight="1" x14ac:dyDescent="0.25">
      <c r="A32" s="157" t="s">
        <v>149</v>
      </c>
      <c r="B32" s="165">
        <f>IFERROR(ROUND(C32*B27,2),0)</f>
        <v>0</v>
      </c>
      <c r="C32" s="149">
        <f>'Drop Down'!H4</f>
        <v>6.4500000000000002E-2</v>
      </c>
    </row>
    <row r="33" spans="1:7" s="78" customFormat="1" ht="24.9" customHeight="1" x14ac:dyDescent="0.3">
      <c r="A33" s="156" t="s">
        <v>136</v>
      </c>
      <c r="B33" s="166">
        <f>'Gesamt-Ausgaben'!D16</f>
        <v>0</v>
      </c>
      <c r="C33" s="152">
        <f>IFERROR(ROUND(B33/B27,4),0)</f>
        <v>0</v>
      </c>
    </row>
    <row r="34" spans="1:7" s="92" customFormat="1" ht="24.9" customHeight="1" thickBot="1" x14ac:dyDescent="0.3">
      <c r="A34" s="183" t="s">
        <v>49</v>
      </c>
      <c r="B34" s="184">
        <f>B33-B32</f>
        <v>0</v>
      </c>
      <c r="C34" s="193">
        <f>IF(B27=0,0,C33-C32)</f>
        <v>0</v>
      </c>
      <c r="G34" s="194"/>
    </row>
    <row r="35" spans="1:7" s="78" customFormat="1" ht="15" customHeight="1" x14ac:dyDescent="0.3"/>
    <row r="36" spans="1:7" s="78" customFormat="1" ht="24.9" customHeight="1" thickBot="1" x14ac:dyDescent="0.35">
      <c r="A36" s="103" t="s">
        <v>146</v>
      </c>
      <c r="B36" s="167"/>
      <c r="C36" s="168"/>
    </row>
    <row r="37" spans="1:7" s="78" customFormat="1" ht="24.9" customHeight="1" x14ac:dyDescent="0.3">
      <c r="A37" s="158" t="s">
        <v>132</v>
      </c>
      <c r="B37" s="173">
        <f>B12</f>
        <v>0</v>
      </c>
      <c r="C37" s="174">
        <v>1</v>
      </c>
    </row>
    <row r="38" spans="1:7" s="92" customFormat="1" ht="24.9" customHeight="1" x14ac:dyDescent="0.25">
      <c r="A38" s="159" t="s">
        <v>138</v>
      </c>
      <c r="B38" s="164">
        <f>IFERROR(ROUND(C38*B37,2),0)</f>
        <v>0</v>
      </c>
      <c r="C38" s="150">
        <f>Deckblatt!C10</f>
        <v>0</v>
      </c>
    </row>
    <row r="39" spans="1:7" s="92" customFormat="1" ht="24.9" customHeight="1" x14ac:dyDescent="0.25">
      <c r="A39" s="159" t="s">
        <v>139</v>
      </c>
      <c r="B39" s="164">
        <f>'Gesamt-Ausgaben'!D55</f>
        <v>0</v>
      </c>
      <c r="C39" s="150">
        <f>IFERROR(ROUND(B16/B12,4),0)</f>
        <v>0</v>
      </c>
    </row>
    <row r="40" spans="1:7" s="78" customFormat="1" ht="24.9" customHeight="1" thickBot="1" x14ac:dyDescent="0.35">
      <c r="A40" s="186" t="s">
        <v>49</v>
      </c>
      <c r="B40" s="187">
        <f>B39-B38</f>
        <v>0</v>
      </c>
      <c r="C40" s="185">
        <f>IFERROR(C39-C38,0)</f>
        <v>0</v>
      </c>
    </row>
    <row r="41" spans="1:7" s="78" customFormat="1" ht="16.5" customHeight="1" x14ac:dyDescent="0.3"/>
    <row r="42" spans="1:7" s="78" customFormat="1" ht="24.9" customHeight="1" thickBot="1" x14ac:dyDescent="0.35">
      <c r="A42" s="103" t="s">
        <v>168</v>
      </c>
      <c r="B42" s="167"/>
      <c r="C42" s="168"/>
    </row>
    <row r="43" spans="1:7" s="78" customFormat="1" ht="24.9" customHeight="1" x14ac:dyDescent="0.3">
      <c r="A43" s="158" t="s">
        <v>152</v>
      </c>
      <c r="B43" s="173">
        <f>'Gesamt-Ausgaben'!D49</f>
        <v>0</v>
      </c>
      <c r="C43" s="174">
        <v>1</v>
      </c>
    </row>
    <row r="44" spans="1:7" s="78" customFormat="1" ht="24.9" customHeight="1" x14ac:dyDescent="0.3">
      <c r="A44" s="159" t="s">
        <v>153</v>
      </c>
      <c r="B44" s="164">
        <f>IFERROR(ROUND(C44*B43,2),0)</f>
        <v>0</v>
      </c>
      <c r="C44" s="150">
        <f>'Drop Down'!H5</f>
        <v>0.42</v>
      </c>
    </row>
    <row r="45" spans="1:7" s="78" customFormat="1" ht="24.9" customHeight="1" x14ac:dyDescent="0.3">
      <c r="A45" s="159" t="s">
        <v>154</v>
      </c>
      <c r="B45" s="164">
        <f>'Gesamt-Ausgaben'!D50</f>
        <v>0</v>
      </c>
      <c r="C45" s="150">
        <f>IFERROR(ROUND(B45/B43,4),0)</f>
        <v>0</v>
      </c>
    </row>
    <row r="46" spans="1:7" s="78" customFormat="1" ht="24.9" customHeight="1" thickBot="1" x14ac:dyDescent="0.35">
      <c r="A46" s="186" t="s">
        <v>49</v>
      </c>
      <c r="B46" s="187">
        <f>B45-B44</f>
        <v>0</v>
      </c>
      <c r="C46" s="185">
        <f>IF(B43=0,0,C45-C44)</f>
        <v>0</v>
      </c>
    </row>
    <row r="47" spans="1:7" ht="15.6" x14ac:dyDescent="0.3">
      <c r="A47" s="78"/>
      <c r="B47" s="78"/>
      <c r="C47" s="78"/>
    </row>
    <row r="48" spans="1:7" s="78" customFormat="1" ht="23.25" customHeight="1" thickBot="1" x14ac:dyDescent="0.35">
      <c r="A48" s="103" t="s">
        <v>170</v>
      </c>
      <c r="B48" s="100"/>
      <c r="C48" s="111"/>
    </row>
    <row r="49" spans="1:7" s="78" customFormat="1" ht="24.9" customHeight="1" thickBot="1" x14ac:dyDescent="0.35">
      <c r="A49" s="154" t="s">
        <v>171</v>
      </c>
      <c r="B49" s="162">
        <f>'Gesamt-Ausgaben'!D51</f>
        <v>0</v>
      </c>
      <c r="C49" s="153">
        <v>1</v>
      </c>
    </row>
    <row r="50" spans="1:7" s="78" customFormat="1" ht="24.9" customHeight="1" x14ac:dyDescent="0.3">
      <c r="A50" s="155" t="s">
        <v>439</v>
      </c>
      <c r="B50" s="163">
        <f>IFERROR(ROUND(C50*B49,2),0)</f>
        <v>0</v>
      </c>
      <c r="C50" s="151">
        <f>'Drop Down'!H6</f>
        <v>0.19</v>
      </c>
    </row>
    <row r="51" spans="1:7" s="92" customFormat="1" ht="24.9" customHeight="1" x14ac:dyDescent="0.25">
      <c r="A51" s="155" t="s">
        <v>172</v>
      </c>
      <c r="B51" s="164">
        <f>'Gesamt-Ausgaben'!D52</f>
        <v>0</v>
      </c>
      <c r="C51" s="150">
        <f>IFERROR(ROUND(B51/B49,4),0)</f>
        <v>0</v>
      </c>
    </row>
    <row r="52" spans="1:7" s="92" customFormat="1" ht="24.9" customHeight="1" thickBot="1" x14ac:dyDescent="0.3">
      <c r="A52" s="183" t="s">
        <v>49</v>
      </c>
      <c r="B52" s="184">
        <f>B51-B50</f>
        <v>0</v>
      </c>
      <c r="C52" s="185">
        <f>IF(B49=0,0,C51-C50)</f>
        <v>0</v>
      </c>
    </row>
    <row r="53" spans="1:7" s="92" customFormat="1" ht="4.95" customHeight="1" thickBot="1" x14ac:dyDescent="0.3">
      <c r="A53" s="354"/>
      <c r="B53" s="354"/>
      <c r="C53" s="354"/>
    </row>
    <row r="54" spans="1:7" s="92" customFormat="1" ht="24.9" customHeight="1" x14ac:dyDescent="0.25">
      <c r="A54" s="157" t="s">
        <v>440</v>
      </c>
      <c r="B54" s="165">
        <f>IFERROR(ROUND(C54*B49,2),0)</f>
        <v>0</v>
      </c>
      <c r="C54" s="149">
        <f>'Drop Down'!H7</f>
        <v>6.4500000000000002E-2</v>
      </c>
    </row>
    <row r="55" spans="1:7" s="78" customFormat="1" ht="24.9" customHeight="1" x14ac:dyDescent="0.3">
      <c r="A55" s="156" t="s">
        <v>173</v>
      </c>
      <c r="B55" s="166">
        <f>'Gesamt-Ausgaben'!D53</f>
        <v>0</v>
      </c>
      <c r="C55" s="152">
        <f>IFERROR(ROUND(B55/B49,4),0)</f>
        <v>0</v>
      </c>
    </row>
    <row r="56" spans="1:7" s="92" customFormat="1" ht="24.9" customHeight="1" thickBot="1" x14ac:dyDescent="0.3">
      <c r="A56" s="183" t="s">
        <v>49</v>
      </c>
      <c r="B56" s="184">
        <f>B55-B54</f>
        <v>0</v>
      </c>
      <c r="C56" s="193">
        <f>IF(B49=0,0,C55-C54)</f>
        <v>0</v>
      </c>
      <c r="G56" s="194"/>
    </row>
    <row r="57" spans="1:7" ht="24.9" customHeight="1" x14ac:dyDescent="0.3">
      <c r="A57" s="78"/>
      <c r="B57" s="78"/>
      <c r="C57" s="78"/>
    </row>
    <row r="58" spans="1:7" ht="24.9" customHeight="1" thickBot="1" x14ac:dyDescent="0.35">
      <c r="A58" s="78" t="s">
        <v>169</v>
      </c>
      <c r="B58" s="78"/>
      <c r="C58" s="78"/>
    </row>
    <row r="59" spans="1:7" ht="24.9" customHeight="1" x14ac:dyDescent="0.25">
      <c r="A59" s="169" t="s">
        <v>11</v>
      </c>
      <c r="B59" s="170">
        <f>B14</f>
        <v>0</v>
      </c>
      <c r="C59" s="112"/>
    </row>
    <row r="60" spans="1:7" ht="24.9" customHeight="1" x14ac:dyDescent="0.25">
      <c r="A60" s="171" t="s">
        <v>188</v>
      </c>
      <c r="B60" s="172">
        <f>B23</f>
        <v>0</v>
      </c>
      <c r="C60" s="112"/>
    </row>
    <row r="61" spans="1:7" ht="24.9" customHeight="1" thickBot="1" x14ac:dyDescent="0.3">
      <c r="A61" s="188" t="s">
        <v>49</v>
      </c>
      <c r="B61" s="189">
        <f>B59-B60</f>
        <v>0</v>
      </c>
      <c r="C61" s="112"/>
    </row>
    <row r="62" spans="1:7" ht="15" x14ac:dyDescent="0.25">
      <c r="A62" s="101"/>
      <c r="B62" s="102"/>
      <c r="C62" s="112"/>
    </row>
    <row r="63" spans="1:7" ht="24.9" customHeight="1" thickBot="1" x14ac:dyDescent="0.35">
      <c r="A63" s="77" t="s">
        <v>20</v>
      </c>
      <c r="B63" s="59"/>
      <c r="C63" s="111"/>
    </row>
    <row r="64" spans="1:7" ht="24.9" customHeight="1" x14ac:dyDescent="0.25">
      <c r="A64" s="190"/>
      <c r="B64" s="176" t="s">
        <v>17</v>
      </c>
      <c r="C64" s="112"/>
    </row>
    <row r="65" spans="1:3" ht="24.9" customHeight="1" x14ac:dyDescent="0.3">
      <c r="A65" s="177" t="s">
        <v>3</v>
      </c>
      <c r="B65" s="179">
        <f>B18-B24</f>
        <v>0</v>
      </c>
      <c r="C65" s="111"/>
    </row>
    <row r="66" spans="1:3" ht="24.9" customHeight="1" thickBot="1" x14ac:dyDescent="0.3">
      <c r="A66" s="191" t="s">
        <v>137</v>
      </c>
      <c r="B66" s="192" t="str">
        <f>IFERROR(B65/B18,"-")</f>
        <v>-</v>
      </c>
      <c r="C66" s="161"/>
    </row>
    <row r="67" spans="1:3" ht="81" customHeight="1" x14ac:dyDescent="0.25">
      <c r="A67" s="94"/>
      <c r="B67" s="59"/>
      <c r="C67" s="112"/>
    </row>
    <row r="68" spans="1:3" ht="15.6" x14ac:dyDescent="0.3">
      <c r="A68" s="128"/>
      <c r="B68" s="28"/>
      <c r="C68" s="160"/>
    </row>
    <row r="69" spans="1:3" ht="13.8" x14ac:dyDescent="0.25">
      <c r="A69" s="94" t="s">
        <v>22</v>
      </c>
      <c r="B69" s="424" t="s">
        <v>21</v>
      </c>
      <c r="C69" s="424"/>
    </row>
    <row r="70" spans="1:3" ht="13.8" x14ac:dyDescent="0.25">
      <c r="A70" s="94"/>
      <c r="B70" s="376" t="s">
        <v>454</v>
      </c>
      <c r="C70" s="375"/>
    </row>
    <row r="71" spans="1:3" ht="13.8" x14ac:dyDescent="0.25">
      <c r="A71" s="94"/>
      <c r="B71" s="59"/>
    </row>
    <row r="72" spans="1:3" hidden="1" x14ac:dyDescent="0.25">
      <c r="A72" s="96"/>
      <c r="B72" s="97"/>
    </row>
    <row r="73" spans="1:3" hidden="1" x14ac:dyDescent="0.25">
      <c r="A73" s="96"/>
      <c r="B73" s="97"/>
    </row>
    <row r="74" spans="1:3" hidden="1" x14ac:dyDescent="0.25">
      <c r="A74" s="96"/>
      <c r="B74" s="97"/>
    </row>
    <row r="75" spans="1:3" hidden="1" x14ac:dyDescent="0.25">
      <c r="A75" s="96"/>
      <c r="B75" s="97"/>
    </row>
  </sheetData>
  <sheetProtection selectLockedCells="1"/>
  <mergeCells count="1">
    <mergeCell ref="B69:C69"/>
  </mergeCells>
  <conditionalFormatting sqref="B61">
    <cfRule type="cellIs" dxfId="14" priority="5" operator="notEqual">
      <formula>0</formula>
    </cfRule>
    <cfRule type="cellIs" dxfId="13" priority="6" operator="equal">
      <formula>0</formula>
    </cfRule>
  </conditionalFormatting>
  <conditionalFormatting sqref="B65:B66">
    <cfRule type="cellIs" dxfId="12" priority="9" operator="lessThan">
      <formula>0</formula>
    </cfRule>
  </conditionalFormatting>
  <conditionalFormatting sqref="B30:C30">
    <cfRule type="cellIs" dxfId="11" priority="12" operator="notEqual">
      <formula>0</formula>
    </cfRule>
    <cfRule type="cellIs" dxfId="10" priority="15" operator="equal">
      <formula>0</formula>
    </cfRule>
  </conditionalFormatting>
  <conditionalFormatting sqref="B34:C34">
    <cfRule type="cellIs" dxfId="9" priority="11" operator="greaterThan">
      <formula>0</formula>
    </cfRule>
    <cfRule type="cellIs" dxfId="8" priority="14" operator="lessThanOrEqual">
      <formula>0</formula>
    </cfRule>
  </conditionalFormatting>
  <conditionalFormatting sqref="B40:C40">
    <cfRule type="cellIs" dxfId="7" priority="10" operator="notEqual">
      <formula>0</formula>
    </cfRule>
    <cfRule type="cellIs" dxfId="6" priority="13" operator="equal">
      <formula>0</formula>
    </cfRule>
  </conditionalFormatting>
  <conditionalFormatting sqref="B46:C46">
    <cfRule type="cellIs" dxfId="5" priority="7" operator="notEqual">
      <formula>0</formula>
    </cfRule>
    <cfRule type="cellIs" dxfId="4" priority="8" operator="equal">
      <formula>0</formula>
    </cfRule>
  </conditionalFormatting>
  <conditionalFormatting sqref="B52:C52">
    <cfRule type="cellIs" dxfId="3" priority="2" operator="notEqual">
      <formula>0</formula>
    </cfRule>
    <cfRule type="cellIs" dxfId="2" priority="4" operator="equal">
      <formula>0</formula>
    </cfRule>
  </conditionalFormatting>
  <conditionalFormatting sqref="B56:C56">
    <cfRule type="cellIs" dxfId="1" priority="1" operator="greaterThan">
      <formula>0</formula>
    </cfRule>
    <cfRule type="cellIs" dxfId="0" priority="3" operator="lessThanOrEqual">
      <formula>0</formula>
    </cfRule>
  </conditionalFormatting>
  <printOptions horizontalCentered="1"/>
  <pageMargins left="0.70866141732283472" right="0.70866141732283472" top="1.0629921259842521" bottom="0.78740157480314965" header="0.31496062992125984" footer="0.31496062992125984"/>
  <pageSetup paperSize="9" scale="63" fitToHeight="0" orientation="portrait" r:id="rId1"/>
  <headerFooter>
    <oddHeader>&amp;L&amp;G&amp;R&amp;G</oddHeader>
    <oddFooter>&amp;L&amp;F
&amp;A&amp;CFinanzantrag_FB_SEK_V5_0_260706&amp;RSeite &amp;P / &amp;N</oddFooter>
  </headerFooter>
  <rowBreaks count="1" manualBreakCount="1">
    <brk id="46" max="4" man="1"/>
  </rowBreaks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/>
  </sheetPr>
  <dimension ref="A1:F67"/>
  <sheetViews>
    <sheetView topLeftCell="A28" zoomScaleNormal="100" zoomScalePageLayoutView="80" workbookViewId="0">
      <selection activeCell="C56" sqref="C56"/>
    </sheetView>
  </sheetViews>
  <sheetFormatPr baseColWidth="10" defaultColWidth="0" defaultRowHeight="13.2" zeroHeight="1" x14ac:dyDescent="0.25"/>
  <cols>
    <col min="1" max="1" width="3" style="1" bestFit="1" customWidth="1"/>
    <col min="2" max="2" width="77.33203125" style="1" customWidth="1"/>
    <col min="3" max="3" width="16.109375" style="1" customWidth="1"/>
    <col min="4" max="6" width="11.44140625" style="1" customWidth="1"/>
    <col min="7" max="16384" width="11.44140625" style="1" hidden="1"/>
  </cols>
  <sheetData>
    <row r="1" spans="1:6" x14ac:dyDescent="0.25">
      <c r="A1" s="141" t="s">
        <v>4</v>
      </c>
      <c r="B1" s="141" t="s">
        <v>9</v>
      </c>
      <c r="C1" s="143" t="s">
        <v>15</v>
      </c>
      <c r="D1" s="74"/>
      <c r="E1" s="75" t="s">
        <v>50</v>
      </c>
      <c r="F1" s="74"/>
    </row>
    <row r="2" spans="1:6" ht="13.8" x14ac:dyDescent="0.25">
      <c r="A2" s="142">
        <v>1</v>
      </c>
      <c r="B2" s="282" t="s">
        <v>352</v>
      </c>
      <c r="C2" s="244"/>
      <c r="D2" s="74"/>
      <c r="E2" s="76" t="s">
        <v>51</v>
      </c>
      <c r="F2" s="74"/>
    </row>
    <row r="3" spans="1:6" ht="13.8" x14ac:dyDescent="0.25">
      <c r="A3" s="142">
        <v>2</v>
      </c>
      <c r="B3" s="282" t="s">
        <v>353</v>
      </c>
      <c r="C3" s="244"/>
      <c r="D3" s="74"/>
      <c r="E3" s="76" t="s">
        <v>52</v>
      </c>
      <c r="F3" s="74"/>
    </row>
    <row r="4" spans="1:6" ht="13.8" x14ac:dyDescent="0.25">
      <c r="A4" s="142">
        <v>3</v>
      </c>
      <c r="B4" s="283" t="s">
        <v>354</v>
      </c>
      <c r="C4" s="244"/>
      <c r="D4" s="74"/>
      <c r="E4" s="76" t="s">
        <v>53</v>
      </c>
      <c r="F4" s="74"/>
    </row>
    <row r="5" spans="1:6" ht="13.8" x14ac:dyDescent="0.25">
      <c r="A5" s="142">
        <v>4</v>
      </c>
      <c r="B5" s="282" t="s">
        <v>355</v>
      </c>
      <c r="C5" s="244"/>
      <c r="D5" s="74"/>
      <c r="E5" s="76" t="s">
        <v>54</v>
      </c>
      <c r="F5" s="74"/>
    </row>
    <row r="6" spans="1:6" ht="13.8" x14ac:dyDescent="0.25">
      <c r="A6" s="142">
        <v>5</v>
      </c>
      <c r="B6" s="283" t="s">
        <v>356</v>
      </c>
      <c r="C6" s="244"/>
      <c r="D6" s="74"/>
      <c r="E6" s="76" t="s">
        <v>55</v>
      </c>
      <c r="F6" s="74"/>
    </row>
    <row r="7" spans="1:6" ht="13.8" x14ac:dyDescent="0.25">
      <c r="A7" s="142">
        <v>6</v>
      </c>
      <c r="B7" s="284" t="s">
        <v>357</v>
      </c>
      <c r="C7" s="244"/>
      <c r="D7" s="74"/>
      <c r="E7" s="76" t="s">
        <v>56</v>
      </c>
      <c r="F7" s="74"/>
    </row>
    <row r="8" spans="1:6" ht="13.8" x14ac:dyDescent="0.25">
      <c r="A8" s="142">
        <v>7</v>
      </c>
      <c r="B8" s="282" t="s">
        <v>358</v>
      </c>
      <c r="C8" s="244"/>
      <c r="D8" s="74"/>
      <c r="E8" s="76" t="s">
        <v>57</v>
      </c>
      <c r="F8" s="74"/>
    </row>
    <row r="9" spans="1:6" ht="13.8" x14ac:dyDescent="0.25">
      <c r="A9" s="142">
        <v>8</v>
      </c>
      <c r="B9" s="282" t="s">
        <v>359</v>
      </c>
      <c r="C9" s="244"/>
      <c r="D9" s="74"/>
      <c r="E9" s="76" t="s">
        <v>58</v>
      </c>
      <c r="F9" s="74"/>
    </row>
    <row r="10" spans="1:6" ht="13.8" x14ac:dyDescent="0.25">
      <c r="A10" s="142">
        <v>10</v>
      </c>
      <c r="B10" s="283" t="s">
        <v>390</v>
      </c>
      <c r="C10" s="289"/>
      <c r="D10" s="74"/>
      <c r="E10" s="76" t="s">
        <v>59</v>
      </c>
      <c r="F10" s="74"/>
    </row>
    <row r="11" spans="1:6" ht="13.8" x14ac:dyDescent="0.25">
      <c r="A11" s="142">
        <v>11</v>
      </c>
      <c r="B11" s="283" t="s">
        <v>391</v>
      </c>
      <c r="C11" s="290"/>
      <c r="D11" s="74"/>
      <c r="E11" s="76" t="s">
        <v>60</v>
      </c>
      <c r="F11" s="74"/>
    </row>
    <row r="12" spans="1:6" ht="13.8" x14ac:dyDescent="0.25">
      <c r="A12" s="142">
        <v>12</v>
      </c>
      <c r="B12" s="282" t="s">
        <v>360</v>
      </c>
      <c r="C12" s="290"/>
      <c r="D12" s="74"/>
      <c r="E12" s="76" t="s">
        <v>196</v>
      </c>
      <c r="F12" s="74"/>
    </row>
    <row r="13" spans="1:6" ht="13.8" x14ac:dyDescent="0.25">
      <c r="A13" s="142">
        <v>13</v>
      </c>
      <c r="B13" s="282" t="s">
        <v>361</v>
      </c>
      <c r="C13" s="289"/>
      <c r="D13" s="74"/>
      <c r="E13" s="76" t="s">
        <v>197</v>
      </c>
      <c r="F13" s="74"/>
    </row>
    <row r="14" spans="1:6" ht="13.8" x14ac:dyDescent="0.25">
      <c r="A14" s="142">
        <v>14</v>
      </c>
      <c r="B14" s="283" t="s">
        <v>362</v>
      </c>
      <c r="C14" s="289"/>
      <c r="E14" s="76" t="s">
        <v>198</v>
      </c>
    </row>
    <row r="15" spans="1:6" ht="13.8" x14ac:dyDescent="0.25">
      <c r="A15" s="142">
        <v>15</v>
      </c>
      <c r="B15" s="283" t="s">
        <v>363</v>
      </c>
      <c r="C15" s="290"/>
      <c r="E15" s="76" t="s">
        <v>199</v>
      </c>
    </row>
    <row r="16" spans="1:6" ht="13.8" x14ac:dyDescent="0.25">
      <c r="A16" s="142">
        <v>16</v>
      </c>
      <c r="B16" s="282" t="s">
        <v>364</v>
      </c>
      <c r="C16" s="289"/>
      <c r="E16" s="76" t="s">
        <v>200</v>
      </c>
    </row>
    <row r="17" spans="1:5" ht="13.8" x14ac:dyDescent="0.25">
      <c r="A17" s="142">
        <v>17</v>
      </c>
      <c r="B17" s="283" t="s">
        <v>365</v>
      </c>
      <c r="C17" s="289"/>
      <c r="E17" s="76" t="s">
        <v>201</v>
      </c>
    </row>
    <row r="18" spans="1:5" ht="13.8" x14ac:dyDescent="0.25">
      <c r="A18" s="142">
        <v>18</v>
      </c>
      <c r="B18" s="283" t="s">
        <v>366</v>
      </c>
      <c r="C18" s="289"/>
      <c r="E18" s="76" t="s">
        <v>202</v>
      </c>
    </row>
    <row r="19" spans="1:5" ht="13.8" x14ac:dyDescent="0.25">
      <c r="A19" s="142">
        <v>19</v>
      </c>
      <c r="B19" s="283" t="s">
        <v>367</v>
      </c>
      <c r="C19" s="289"/>
      <c r="E19" s="76" t="s">
        <v>203</v>
      </c>
    </row>
    <row r="20" spans="1:5" ht="13.8" x14ac:dyDescent="0.25">
      <c r="A20" s="142">
        <v>20</v>
      </c>
      <c r="B20" s="283" t="s">
        <v>392</v>
      </c>
      <c r="C20" s="289"/>
      <c r="E20" s="76" t="s">
        <v>204</v>
      </c>
    </row>
    <row r="21" spans="1:5" ht="13.8" x14ac:dyDescent="0.25">
      <c r="A21" s="142">
        <v>21</v>
      </c>
      <c r="B21" s="283" t="s">
        <v>393</v>
      </c>
      <c r="C21" s="289"/>
      <c r="E21" s="76" t="s">
        <v>205</v>
      </c>
    </row>
    <row r="22" spans="1:5" ht="13.8" x14ac:dyDescent="0.25">
      <c r="A22" s="142">
        <v>22</v>
      </c>
      <c r="B22" s="283" t="s">
        <v>394</v>
      </c>
      <c r="C22" s="289"/>
      <c r="E22" s="76" t="s">
        <v>206</v>
      </c>
    </row>
    <row r="23" spans="1:5" ht="13.8" x14ac:dyDescent="0.25">
      <c r="A23" s="142">
        <v>23</v>
      </c>
      <c r="B23" s="283" t="s">
        <v>395</v>
      </c>
      <c r="C23" s="289"/>
      <c r="E23" s="76" t="s">
        <v>258</v>
      </c>
    </row>
    <row r="24" spans="1:5" ht="13.8" x14ac:dyDescent="0.25">
      <c r="A24" s="142">
        <v>24</v>
      </c>
      <c r="B24" s="283" t="s">
        <v>396</v>
      </c>
      <c r="C24" s="289"/>
      <c r="E24" s="76" t="s">
        <v>259</v>
      </c>
    </row>
    <row r="25" spans="1:5" ht="13.8" x14ac:dyDescent="0.25">
      <c r="A25" s="142">
        <v>25</v>
      </c>
      <c r="B25" s="283" t="s">
        <v>397</v>
      </c>
      <c r="C25" s="289"/>
      <c r="E25" s="76" t="s">
        <v>260</v>
      </c>
    </row>
    <row r="26" spans="1:5" ht="13.8" x14ac:dyDescent="0.25">
      <c r="A26" s="142">
        <v>26</v>
      </c>
      <c r="B26" s="283" t="s">
        <v>398</v>
      </c>
      <c r="C26" s="289"/>
      <c r="E26" s="76" t="s">
        <v>261</v>
      </c>
    </row>
    <row r="27" spans="1:5" ht="13.8" x14ac:dyDescent="0.25">
      <c r="A27" s="142">
        <v>27</v>
      </c>
      <c r="B27" s="283" t="s">
        <v>399</v>
      </c>
      <c r="C27" s="289"/>
      <c r="E27" s="76" t="s">
        <v>262</v>
      </c>
    </row>
    <row r="28" spans="1:5" ht="13.8" x14ac:dyDescent="0.25">
      <c r="A28" s="142">
        <v>28</v>
      </c>
      <c r="B28" s="283" t="s">
        <v>400</v>
      </c>
      <c r="C28" s="289"/>
      <c r="E28" s="76" t="s">
        <v>263</v>
      </c>
    </row>
    <row r="29" spans="1:5" ht="13.8" x14ac:dyDescent="0.25">
      <c r="A29" s="142">
        <v>29</v>
      </c>
      <c r="B29" s="283" t="s">
        <v>401</v>
      </c>
      <c r="C29" s="289"/>
      <c r="E29" s="76" t="s">
        <v>264</v>
      </c>
    </row>
    <row r="30" spans="1:5" ht="13.8" x14ac:dyDescent="0.25">
      <c r="A30" s="142">
        <v>30</v>
      </c>
      <c r="B30" s="283" t="s">
        <v>402</v>
      </c>
      <c r="C30" s="289"/>
      <c r="E30" s="76" t="s">
        <v>265</v>
      </c>
    </row>
    <row r="31" spans="1:5" ht="13.8" x14ac:dyDescent="0.25">
      <c r="A31" s="142">
        <v>31</v>
      </c>
      <c r="B31" s="283" t="s">
        <v>403</v>
      </c>
      <c r="C31" s="291"/>
      <c r="E31" s="76" t="s">
        <v>266</v>
      </c>
    </row>
    <row r="32" spans="1:5" ht="13.8" x14ac:dyDescent="0.25">
      <c r="A32" s="142">
        <v>32</v>
      </c>
      <c r="B32" s="283" t="s">
        <v>404</v>
      </c>
      <c r="C32" s="291"/>
      <c r="E32" s="76" t="s">
        <v>267</v>
      </c>
    </row>
    <row r="33" spans="1:5" ht="13.8" x14ac:dyDescent="0.25">
      <c r="A33" s="142">
        <v>33</v>
      </c>
      <c r="B33" s="283" t="s">
        <v>405</v>
      </c>
      <c r="C33" s="291"/>
      <c r="E33" s="76" t="s">
        <v>268</v>
      </c>
    </row>
    <row r="34" spans="1:5" ht="13.8" x14ac:dyDescent="0.25">
      <c r="A34" s="142">
        <v>34</v>
      </c>
      <c r="B34" s="282" t="s">
        <v>406</v>
      </c>
      <c r="C34" s="245"/>
      <c r="E34" s="76" t="s">
        <v>269</v>
      </c>
    </row>
    <row r="35" spans="1:5" ht="13.8" x14ac:dyDescent="0.25">
      <c r="A35" s="142">
        <v>35</v>
      </c>
      <c r="B35" s="283" t="s">
        <v>407</v>
      </c>
      <c r="C35" s="245"/>
      <c r="E35" s="76" t="s">
        <v>270</v>
      </c>
    </row>
    <row r="36" spans="1:5" ht="13.8" x14ac:dyDescent="0.25">
      <c r="A36" s="142">
        <v>36</v>
      </c>
      <c r="B36" s="282" t="s">
        <v>408</v>
      </c>
      <c r="C36" s="245"/>
      <c r="E36" s="76" t="s">
        <v>271</v>
      </c>
    </row>
    <row r="37" spans="1:5" ht="13.8" x14ac:dyDescent="0.25">
      <c r="A37" s="142">
        <v>37</v>
      </c>
      <c r="B37" s="282" t="s">
        <v>409</v>
      </c>
      <c r="C37" s="246"/>
      <c r="E37" s="76" t="s">
        <v>272</v>
      </c>
    </row>
    <row r="38" spans="1:5" ht="13.8" x14ac:dyDescent="0.25">
      <c r="A38" s="142">
        <v>38</v>
      </c>
      <c r="B38" s="282" t="s">
        <v>368</v>
      </c>
      <c r="C38" s="246"/>
      <c r="E38" s="76" t="s">
        <v>273</v>
      </c>
    </row>
    <row r="39" spans="1:5" ht="13.8" x14ac:dyDescent="0.25">
      <c r="A39" s="142">
        <v>39</v>
      </c>
      <c r="B39" s="282" t="s">
        <v>369</v>
      </c>
      <c r="C39" s="246"/>
      <c r="E39" s="76" t="s">
        <v>274</v>
      </c>
    </row>
    <row r="40" spans="1:5" ht="13.8" x14ac:dyDescent="0.25">
      <c r="A40" s="142">
        <v>40</v>
      </c>
      <c r="B40" s="282" t="s">
        <v>410</v>
      </c>
      <c r="C40" s="246"/>
      <c r="E40" s="76" t="s">
        <v>275</v>
      </c>
    </row>
    <row r="41" spans="1:5" ht="13.8" x14ac:dyDescent="0.25">
      <c r="A41" s="142">
        <v>41</v>
      </c>
      <c r="B41" s="285" t="s">
        <v>411</v>
      </c>
      <c r="C41" s="246"/>
      <c r="E41" s="76" t="s">
        <v>299</v>
      </c>
    </row>
    <row r="42" spans="1:5" ht="13.8" x14ac:dyDescent="0.25">
      <c r="A42" s="142">
        <v>42</v>
      </c>
      <c r="B42" s="285" t="s">
        <v>370</v>
      </c>
      <c r="C42" s="246"/>
      <c r="E42" s="76" t="s">
        <v>300</v>
      </c>
    </row>
    <row r="43" spans="1:5" ht="13.8" x14ac:dyDescent="0.25">
      <c r="A43" s="142">
        <v>43</v>
      </c>
      <c r="B43" s="286" t="s">
        <v>371</v>
      </c>
      <c r="C43" s="246"/>
      <c r="E43" s="76" t="s">
        <v>301</v>
      </c>
    </row>
    <row r="44" spans="1:5" ht="13.8" x14ac:dyDescent="0.25">
      <c r="A44" s="142">
        <v>44</v>
      </c>
      <c r="B44" s="286" t="s">
        <v>372</v>
      </c>
      <c r="C44" s="244"/>
      <c r="E44" s="76" t="s">
        <v>302</v>
      </c>
    </row>
    <row r="45" spans="1:5" ht="13.8" x14ac:dyDescent="0.25">
      <c r="A45" s="142">
        <v>45</v>
      </c>
      <c r="B45" s="286" t="s">
        <v>373</v>
      </c>
      <c r="C45" s="244"/>
      <c r="E45" s="76" t="s">
        <v>303</v>
      </c>
    </row>
    <row r="46" spans="1:5" ht="13.8" x14ac:dyDescent="0.25">
      <c r="A46" s="142">
        <v>46</v>
      </c>
      <c r="B46" s="286" t="s">
        <v>374</v>
      </c>
      <c r="C46" s="244"/>
      <c r="E46" s="76" t="s">
        <v>304</v>
      </c>
    </row>
    <row r="47" spans="1:5" ht="13.8" x14ac:dyDescent="0.25">
      <c r="A47" s="142">
        <v>47</v>
      </c>
      <c r="B47" s="286" t="s">
        <v>375</v>
      </c>
      <c r="C47" s="292"/>
      <c r="E47" s="76" t="s">
        <v>305</v>
      </c>
    </row>
    <row r="48" spans="1:5" ht="13.8" x14ac:dyDescent="0.25">
      <c r="A48" s="142">
        <v>48</v>
      </c>
      <c r="B48" s="287" t="s">
        <v>376</v>
      </c>
      <c r="C48" s="292"/>
      <c r="E48" s="76" t="s">
        <v>306</v>
      </c>
    </row>
    <row r="49" spans="1:5" ht="13.8" x14ac:dyDescent="0.25">
      <c r="A49" s="142">
        <v>49</v>
      </c>
      <c r="B49" s="288" t="s">
        <v>377</v>
      </c>
      <c r="C49" s="290"/>
      <c r="E49" s="76" t="s">
        <v>307</v>
      </c>
    </row>
    <row r="50" spans="1:5" ht="13.8" x14ac:dyDescent="0.25">
      <c r="A50" s="142">
        <v>50</v>
      </c>
      <c r="B50" s="288" t="s">
        <v>378</v>
      </c>
      <c r="C50" s="290"/>
      <c r="E50" s="76" t="s">
        <v>308</v>
      </c>
    </row>
    <row r="51" spans="1:5" ht="13.8" x14ac:dyDescent="0.25">
      <c r="A51" s="142">
        <v>51</v>
      </c>
      <c r="B51" s="288" t="s">
        <v>379</v>
      </c>
      <c r="C51" s="290"/>
      <c r="E51" s="76" t="s">
        <v>309</v>
      </c>
    </row>
    <row r="52" spans="1:5" ht="13.8" x14ac:dyDescent="0.25">
      <c r="A52" s="142">
        <v>52</v>
      </c>
      <c r="B52" s="288" t="s">
        <v>380</v>
      </c>
      <c r="C52" s="290"/>
      <c r="E52" s="76" t="s">
        <v>310</v>
      </c>
    </row>
    <row r="53" spans="1:5" ht="13.8" x14ac:dyDescent="0.25">
      <c r="A53" s="142">
        <v>53</v>
      </c>
      <c r="B53" s="288" t="s">
        <v>381</v>
      </c>
      <c r="C53" s="290"/>
      <c r="E53" s="227"/>
    </row>
    <row r="54" spans="1:5" ht="13.8" x14ac:dyDescent="0.25">
      <c r="A54" s="142">
        <v>54</v>
      </c>
      <c r="B54" s="288" t="s">
        <v>382</v>
      </c>
      <c r="C54" s="290"/>
      <c r="E54" s="227"/>
    </row>
    <row r="55" spans="1:5" ht="13.8" x14ac:dyDescent="0.25">
      <c r="A55" s="142">
        <v>55</v>
      </c>
      <c r="B55" s="288" t="s">
        <v>383</v>
      </c>
      <c r="C55" s="290"/>
      <c r="E55" s="227"/>
    </row>
    <row r="56" spans="1:5" ht="13.8" x14ac:dyDescent="0.25">
      <c r="A56" s="142">
        <v>56</v>
      </c>
      <c r="B56" s="288" t="s">
        <v>437</v>
      </c>
      <c r="C56" s="293"/>
      <c r="E56" s="227"/>
    </row>
    <row r="57" spans="1:5" ht="13.8" x14ac:dyDescent="0.25">
      <c r="A57" s="142">
        <v>57</v>
      </c>
      <c r="B57" s="288" t="s">
        <v>384</v>
      </c>
      <c r="C57" s="293"/>
      <c r="E57" s="227"/>
    </row>
    <row r="58" spans="1:5" ht="13.8" x14ac:dyDescent="0.25">
      <c r="A58" s="142">
        <v>58</v>
      </c>
      <c r="B58" s="288" t="s">
        <v>385</v>
      </c>
      <c r="C58" s="289"/>
      <c r="E58" s="227"/>
    </row>
    <row r="59" spans="1:5" ht="13.8" x14ac:dyDescent="0.25">
      <c r="A59" s="142">
        <v>59</v>
      </c>
      <c r="B59" s="288" t="s">
        <v>386</v>
      </c>
      <c r="C59" s="289"/>
      <c r="E59" s="227"/>
    </row>
    <row r="60" spans="1:5" ht="13.8" x14ac:dyDescent="0.25">
      <c r="A60" s="142">
        <v>60</v>
      </c>
      <c r="B60" s="288" t="s">
        <v>387</v>
      </c>
      <c r="C60" s="289"/>
      <c r="E60" s="227"/>
    </row>
    <row r="61" spans="1:5" ht="13.8" x14ac:dyDescent="0.25">
      <c r="A61" s="142">
        <v>61</v>
      </c>
      <c r="B61" s="288" t="s">
        <v>388</v>
      </c>
      <c r="C61" s="289"/>
      <c r="E61" s="227"/>
    </row>
    <row r="62" spans="1:5" ht="13.8" x14ac:dyDescent="0.25">
      <c r="A62" s="142">
        <v>62</v>
      </c>
      <c r="B62" s="288" t="s">
        <v>389</v>
      </c>
      <c r="C62" s="290"/>
      <c r="E62" s="227"/>
    </row>
    <row r="63" spans="1:5" ht="13.8" x14ac:dyDescent="0.25">
      <c r="A63" s="142">
        <v>63</v>
      </c>
      <c r="E63" s="227"/>
    </row>
    <row r="64" spans="1:5" ht="13.8" x14ac:dyDescent="0.25">
      <c r="A64" s="142">
        <v>64</v>
      </c>
      <c r="E64" s="227"/>
    </row>
    <row r="65" spans="5:5" ht="13.8" x14ac:dyDescent="0.25">
      <c r="E65" s="227"/>
    </row>
    <row r="66" spans="5:5" x14ac:dyDescent="0.25"/>
    <row r="67" spans="5:5" x14ac:dyDescent="0.25"/>
  </sheetData>
  <pageMargins left="0.70866141732283472" right="0.70866141732283472" top="0.78740157480314965" bottom="0.78740157480314965" header="0.31496062992125984" footer="0.31496062992125984"/>
  <pageSetup paperSize="9" scale="38" orientation="portrait" r:id="rId1"/>
  <headerFooter>
    <oddFooter>&amp;L&amp;F
&amp;A&amp;CFinanzantrag_FB_SEK_V5_0_260706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/>
  </sheetPr>
  <dimension ref="A1:B74"/>
  <sheetViews>
    <sheetView topLeftCell="A25" zoomScale="90" zoomScaleNormal="90" workbookViewId="0">
      <selection activeCell="A46" sqref="A46:XFD47"/>
    </sheetView>
  </sheetViews>
  <sheetFormatPr baseColWidth="10" defaultColWidth="0" defaultRowHeight="13.2" zeroHeight="1" x14ac:dyDescent="0.25"/>
  <cols>
    <col min="1" max="1" width="81" style="1" bestFit="1" customWidth="1"/>
    <col min="2" max="2" width="11.44140625" style="1" customWidth="1"/>
    <col min="3" max="16384" width="11.44140625" style="1" hidden="1"/>
  </cols>
  <sheetData>
    <row r="1" spans="1:1" x14ac:dyDescent="0.25">
      <c r="A1" s="145" t="s">
        <v>13</v>
      </c>
    </row>
    <row r="2" spans="1:1" x14ac:dyDescent="0.25">
      <c r="A2" s="282" t="s">
        <v>352</v>
      </c>
    </row>
    <row r="3" spans="1:1" x14ac:dyDescent="0.25">
      <c r="A3" s="282" t="s">
        <v>353</v>
      </c>
    </row>
    <row r="4" spans="1:1" x14ac:dyDescent="0.25">
      <c r="A4" s="283" t="s">
        <v>354</v>
      </c>
    </row>
    <row r="5" spans="1:1" x14ac:dyDescent="0.25">
      <c r="A5" s="282" t="s">
        <v>355</v>
      </c>
    </row>
    <row r="6" spans="1:1" x14ac:dyDescent="0.25">
      <c r="A6" s="283" t="s">
        <v>356</v>
      </c>
    </row>
    <row r="7" spans="1:1" x14ac:dyDescent="0.25">
      <c r="A7" s="284" t="s">
        <v>357</v>
      </c>
    </row>
    <row r="8" spans="1:1" x14ac:dyDescent="0.25">
      <c r="A8" s="282" t="s">
        <v>358</v>
      </c>
    </row>
    <row r="9" spans="1:1" x14ac:dyDescent="0.25">
      <c r="A9" s="282" t="s">
        <v>359</v>
      </c>
    </row>
    <row r="10" spans="1:1" x14ac:dyDescent="0.25">
      <c r="A10" s="283" t="s">
        <v>390</v>
      </c>
    </row>
    <row r="11" spans="1:1" x14ac:dyDescent="0.25">
      <c r="A11" s="283" t="s">
        <v>391</v>
      </c>
    </row>
    <row r="12" spans="1:1" x14ac:dyDescent="0.25">
      <c r="A12" s="282" t="s">
        <v>360</v>
      </c>
    </row>
    <row r="13" spans="1:1" x14ac:dyDescent="0.25">
      <c r="A13" s="282" t="s">
        <v>361</v>
      </c>
    </row>
    <row r="14" spans="1:1" x14ac:dyDescent="0.25">
      <c r="A14" s="283" t="s">
        <v>362</v>
      </c>
    </row>
    <row r="15" spans="1:1" x14ac:dyDescent="0.25">
      <c r="A15" s="283" t="s">
        <v>363</v>
      </c>
    </row>
    <row r="16" spans="1:1" x14ac:dyDescent="0.25">
      <c r="A16" s="282" t="s">
        <v>364</v>
      </c>
    </row>
    <row r="17" spans="1:1" x14ac:dyDescent="0.25">
      <c r="A17" s="283" t="s">
        <v>365</v>
      </c>
    </row>
    <row r="18" spans="1:1" x14ac:dyDescent="0.25">
      <c r="A18" s="283" t="s">
        <v>366</v>
      </c>
    </row>
    <row r="19" spans="1:1" x14ac:dyDescent="0.25">
      <c r="A19" s="283" t="s">
        <v>367</v>
      </c>
    </row>
    <row r="20" spans="1:1" x14ac:dyDescent="0.25">
      <c r="A20" s="283" t="s">
        <v>392</v>
      </c>
    </row>
    <row r="21" spans="1:1" x14ac:dyDescent="0.25">
      <c r="A21" s="283" t="s">
        <v>393</v>
      </c>
    </row>
    <row r="22" spans="1:1" x14ac:dyDescent="0.25">
      <c r="A22" s="283" t="s">
        <v>394</v>
      </c>
    </row>
    <row r="23" spans="1:1" x14ac:dyDescent="0.25">
      <c r="A23" s="283" t="s">
        <v>395</v>
      </c>
    </row>
    <row r="24" spans="1:1" x14ac:dyDescent="0.25">
      <c r="A24" s="283" t="s">
        <v>396</v>
      </c>
    </row>
    <row r="25" spans="1:1" x14ac:dyDescent="0.25">
      <c r="A25" s="283" t="s">
        <v>397</v>
      </c>
    </row>
    <row r="26" spans="1:1" x14ac:dyDescent="0.25">
      <c r="A26" s="283" t="s">
        <v>398</v>
      </c>
    </row>
    <row r="27" spans="1:1" x14ac:dyDescent="0.25">
      <c r="A27" s="283" t="s">
        <v>399</v>
      </c>
    </row>
    <row r="28" spans="1:1" x14ac:dyDescent="0.25">
      <c r="A28" s="283" t="s">
        <v>400</v>
      </c>
    </row>
    <row r="29" spans="1:1" x14ac:dyDescent="0.25">
      <c r="A29" s="283" t="s">
        <v>401</v>
      </c>
    </row>
    <row r="30" spans="1:1" x14ac:dyDescent="0.25">
      <c r="A30" s="283" t="s">
        <v>402</v>
      </c>
    </row>
    <row r="31" spans="1:1" x14ac:dyDescent="0.25">
      <c r="A31" s="283" t="s">
        <v>403</v>
      </c>
    </row>
    <row r="32" spans="1:1" x14ac:dyDescent="0.25">
      <c r="A32" s="283" t="s">
        <v>404</v>
      </c>
    </row>
    <row r="33" spans="1:1" x14ac:dyDescent="0.25">
      <c r="A33" s="283" t="s">
        <v>405</v>
      </c>
    </row>
    <row r="34" spans="1:1" x14ac:dyDescent="0.25">
      <c r="A34" s="282" t="s">
        <v>406</v>
      </c>
    </row>
    <row r="35" spans="1:1" x14ac:dyDescent="0.25">
      <c r="A35" s="283" t="s">
        <v>407</v>
      </c>
    </row>
    <row r="36" spans="1:1" x14ac:dyDescent="0.25">
      <c r="A36" s="282" t="s">
        <v>408</v>
      </c>
    </row>
    <row r="37" spans="1:1" x14ac:dyDescent="0.25">
      <c r="A37" s="282" t="s">
        <v>409</v>
      </c>
    </row>
    <row r="38" spans="1:1" x14ac:dyDescent="0.25">
      <c r="A38" s="282" t="s">
        <v>410</v>
      </c>
    </row>
    <row r="39" spans="1:1" x14ac:dyDescent="0.25">
      <c r="A39" s="285" t="s">
        <v>370</v>
      </c>
    </row>
    <row r="40" spans="1:1" x14ac:dyDescent="0.25">
      <c r="A40" s="286" t="s">
        <v>371</v>
      </c>
    </row>
    <row r="41" spans="1:1" x14ac:dyDescent="0.25">
      <c r="A41" s="286" t="s">
        <v>372</v>
      </c>
    </row>
    <row r="42" spans="1:1" x14ac:dyDescent="0.25">
      <c r="A42" s="286" t="s">
        <v>373</v>
      </c>
    </row>
    <row r="43" spans="1:1" x14ac:dyDescent="0.25">
      <c r="A43" s="286" t="s">
        <v>374</v>
      </c>
    </row>
    <row r="44" spans="1:1" x14ac:dyDescent="0.25">
      <c r="A44" s="286" t="s">
        <v>375</v>
      </c>
    </row>
    <row r="45" spans="1:1" x14ac:dyDescent="0.25">
      <c r="A45" s="287" t="s">
        <v>376</v>
      </c>
    </row>
    <row r="46" spans="1:1" x14ac:dyDescent="0.25">
      <c r="A46" s="288" t="s">
        <v>377</v>
      </c>
    </row>
    <row r="47" spans="1:1" x14ac:dyDescent="0.25">
      <c r="A47" s="288" t="s">
        <v>378</v>
      </c>
    </row>
    <row r="48" spans="1:1" x14ac:dyDescent="0.25">
      <c r="A48" s="288" t="s">
        <v>379</v>
      </c>
    </row>
    <row r="49" spans="1:1" x14ac:dyDescent="0.25">
      <c r="A49" s="288" t="s">
        <v>380</v>
      </c>
    </row>
    <row r="50" spans="1:1" x14ac:dyDescent="0.25">
      <c r="A50" s="288" t="s">
        <v>381</v>
      </c>
    </row>
    <row r="51" spans="1:1" x14ac:dyDescent="0.25">
      <c r="A51" s="288" t="s">
        <v>382</v>
      </c>
    </row>
    <row r="52" spans="1:1" x14ac:dyDescent="0.25">
      <c r="A52" s="288" t="s">
        <v>383</v>
      </c>
    </row>
    <row r="53" spans="1:1" x14ac:dyDescent="0.25">
      <c r="A53" s="288" t="s">
        <v>437</v>
      </c>
    </row>
    <row r="54" spans="1:1" x14ac:dyDescent="0.25">
      <c r="A54" s="288" t="s">
        <v>384</v>
      </c>
    </row>
    <row r="55" spans="1:1" x14ac:dyDescent="0.25">
      <c r="A55" s="288" t="s">
        <v>385</v>
      </c>
    </row>
    <row r="56" spans="1:1" x14ac:dyDescent="0.25">
      <c r="A56" s="288" t="s">
        <v>386</v>
      </c>
    </row>
    <row r="57" spans="1:1" x14ac:dyDescent="0.25">
      <c r="A57" s="288" t="s">
        <v>387</v>
      </c>
    </row>
    <row r="58" spans="1:1" x14ac:dyDescent="0.25">
      <c r="A58" s="288" t="s">
        <v>388</v>
      </c>
    </row>
    <row r="59" spans="1:1" x14ac:dyDescent="0.25">
      <c r="A59" s="288" t="s">
        <v>389</v>
      </c>
    </row>
    <row r="60" spans="1:1" x14ac:dyDescent="0.25"/>
    <row r="61" spans="1:1" x14ac:dyDescent="0.25"/>
    <row r="62" spans="1:1" x14ac:dyDescent="0.25"/>
    <row r="68" x14ac:dyDescent="0.25"/>
    <row r="69" x14ac:dyDescent="0.25"/>
    <row r="70" x14ac:dyDescent="0.25"/>
    <row r="71" x14ac:dyDescent="0.25"/>
    <row r="72" x14ac:dyDescent="0.25"/>
    <row r="73" x14ac:dyDescent="0.25"/>
    <row r="74" x14ac:dyDescent="0.25"/>
  </sheetData>
  <pageMargins left="0.70866141732283472" right="0.70866141732283472" top="0.78740157480314965" bottom="0.78740157480314965" header="0.31496062992125984" footer="0.31496062992125984"/>
  <pageSetup paperSize="9" scale="38" orientation="portrait" r:id="rId1"/>
  <headerFooter>
    <oddFooter>&amp;L&amp;F
&amp;A&amp;CFinanzantrag_FB_SEK_V5_0_260706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9" tint="-0.249977111117893"/>
  </sheetPr>
  <dimension ref="A2:H30"/>
  <sheetViews>
    <sheetView zoomScaleNormal="100" workbookViewId="0">
      <selection activeCell="F25" sqref="F25"/>
    </sheetView>
  </sheetViews>
  <sheetFormatPr baseColWidth="10" defaultColWidth="11.44140625" defaultRowHeight="13.2" x14ac:dyDescent="0.25"/>
  <cols>
    <col min="1" max="1" width="57.44140625" style="42" customWidth="1"/>
    <col min="2" max="2" width="17" style="42" bestFit="1" customWidth="1"/>
    <col min="3" max="3" width="16.88671875" style="42" bestFit="1" customWidth="1"/>
    <col min="4" max="4" width="11.44140625" style="42"/>
    <col min="5" max="5" width="14.33203125" style="42" bestFit="1" customWidth="1"/>
    <col min="6" max="16384" width="11.44140625" style="42"/>
  </cols>
  <sheetData>
    <row r="2" spans="1:8" x14ac:dyDescent="0.25">
      <c r="A2" s="43" t="s">
        <v>28</v>
      </c>
      <c r="C2" s="140" t="s">
        <v>41</v>
      </c>
      <c r="E2" s="140" t="s">
        <v>42</v>
      </c>
      <c r="G2" s="137" t="s">
        <v>48</v>
      </c>
      <c r="H2" s="137" t="s">
        <v>123</v>
      </c>
    </row>
    <row r="3" spans="1:8" x14ac:dyDescent="0.25">
      <c r="A3" s="138" t="s">
        <v>459</v>
      </c>
      <c r="C3" s="138" t="s">
        <v>125</v>
      </c>
      <c r="E3" s="138" t="s">
        <v>125</v>
      </c>
      <c r="G3" s="138" t="s">
        <v>115</v>
      </c>
      <c r="H3" s="138">
        <v>0.20799999999999999</v>
      </c>
    </row>
    <row r="4" spans="1:8" x14ac:dyDescent="0.25">
      <c r="A4" s="138" t="s">
        <v>39</v>
      </c>
      <c r="C4" s="139" t="s">
        <v>43</v>
      </c>
      <c r="E4" s="139" t="s">
        <v>47</v>
      </c>
      <c r="G4" s="138" t="s">
        <v>124</v>
      </c>
      <c r="H4" s="138">
        <v>6.4500000000000002E-2</v>
      </c>
    </row>
    <row r="5" spans="1:8" x14ac:dyDescent="0.25">
      <c r="A5" s="138" t="s">
        <v>40</v>
      </c>
      <c r="C5" s="139" t="s">
        <v>44</v>
      </c>
      <c r="E5" s="139" t="s">
        <v>43</v>
      </c>
      <c r="G5" s="138" t="s">
        <v>288</v>
      </c>
      <c r="H5" s="138">
        <v>0.42</v>
      </c>
    </row>
    <row r="6" spans="1:8" x14ac:dyDescent="0.25">
      <c r="C6" s="139" t="s">
        <v>45</v>
      </c>
      <c r="E6" s="139"/>
      <c r="G6" s="196" t="s">
        <v>162</v>
      </c>
      <c r="H6" s="196">
        <v>0.19</v>
      </c>
    </row>
    <row r="7" spans="1:8" x14ac:dyDescent="0.25">
      <c r="C7" s="139" t="s">
        <v>46</v>
      </c>
      <c r="E7" s="139"/>
      <c r="G7" s="196" t="s">
        <v>163</v>
      </c>
      <c r="H7" s="196">
        <v>6.4500000000000002E-2</v>
      </c>
    </row>
    <row r="8" spans="1:8" x14ac:dyDescent="0.25">
      <c r="C8" s="139"/>
      <c r="E8" s="139"/>
    </row>
    <row r="9" spans="1:8" x14ac:dyDescent="0.25">
      <c r="C9" s="139"/>
      <c r="E9" s="139"/>
    </row>
    <row r="10" spans="1:8" x14ac:dyDescent="0.25">
      <c r="C10" s="139"/>
      <c r="E10" s="139"/>
    </row>
    <row r="16" spans="1:8" x14ac:dyDescent="0.25">
      <c r="A16" s="42" t="s">
        <v>294</v>
      </c>
    </row>
    <row r="17" spans="1:2" x14ac:dyDescent="0.25">
      <c r="A17" s="241" t="s">
        <v>459</v>
      </c>
    </row>
    <row r="18" spans="1:2" x14ac:dyDescent="0.25">
      <c r="A18" s="241" t="s">
        <v>292</v>
      </c>
    </row>
    <row r="19" spans="1:2" x14ac:dyDescent="0.25">
      <c r="A19" s="241" t="s">
        <v>293</v>
      </c>
    </row>
    <row r="30" spans="1:2" ht="14.4" x14ac:dyDescent="0.25">
      <c r="B30" s="238"/>
    </row>
  </sheetData>
  <pageMargins left="0.70866141732283472" right="0.70866141732283472" top="0.78740157480314965" bottom="0.78740157480314965" header="0.31496062992125984" footer="0.31496062992125984"/>
  <pageSetup paperSize="9" scale="38" orientation="landscape" horizontalDpi="1200" verticalDpi="1200" r:id="rId1"/>
  <headerFooter>
    <oddFooter>&amp;L&amp;F
&amp;A&amp;CFinanzantrag_FB_SEK_V5_0_260706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10</vt:i4>
      </vt:variant>
      <vt:variant>
        <vt:lpstr>Benannte Bereiche</vt:lpstr>
      </vt:variant>
      <vt:variant>
        <vt:i4>20</vt:i4>
      </vt:variant>
    </vt:vector>
  </HeadingPairs>
  <TitlesOfParts>
    <vt:vector size="30" baseType="lpstr">
      <vt:lpstr>Deckblatt</vt:lpstr>
      <vt:lpstr>Plandaten</vt:lpstr>
      <vt:lpstr>FP Träger</vt:lpstr>
      <vt:lpstr>Gesamt-Ausgaben</vt:lpstr>
      <vt:lpstr>Gesamt-Refinanz</vt:lpstr>
      <vt:lpstr>Zusammenfassung</vt:lpstr>
      <vt:lpstr>Nachschlagen</vt:lpstr>
      <vt:lpstr>Info-Blatt</vt:lpstr>
      <vt:lpstr>Drop Down</vt:lpstr>
      <vt:lpstr>Versionen</vt:lpstr>
      <vt:lpstr>Antragsverfahren</vt:lpstr>
      <vt:lpstr>Art_Finanzierung</vt:lpstr>
      <vt:lpstr>B11_Pauschalen</vt:lpstr>
      <vt:lpstr>Bezeichnung_Kostenart</vt:lpstr>
      <vt:lpstr>bis</vt:lpstr>
      <vt:lpstr>Deckblatt!Druckbereich</vt:lpstr>
      <vt:lpstr>'FP Träger'!Druckbereich</vt:lpstr>
      <vt:lpstr>'Gesamt-Ausgaben'!Druckbereich</vt:lpstr>
      <vt:lpstr>'Gesamt-Refinanz'!Druckbereich</vt:lpstr>
      <vt:lpstr>Plandaten!Druckbereich</vt:lpstr>
      <vt:lpstr>Versionen!Druckbereich</vt:lpstr>
      <vt:lpstr>Zusammenfassung!Druckbereich</vt:lpstr>
      <vt:lpstr>'FP Träger'!Drucktitel</vt:lpstr>
      <vt:lpstr>'Gesamt-Ausgaben'!Drucktitel</vt:lpstr>
      <vt:lpstr>'Gesamt-Refinanz'!Drucktitel</vt:lpstr>
      <vt:lpstr>Zusammenfassung!Drucktitel</vt:lpstr>
      <vt:lpstr>Fehlbedarf</vt:lpstr>
      <vt:lpstr>Kooperationspartner</vt:lpstr>
      <vt:lpstr>LaufzeitMonate</vt:lpstr>
      <vt:lpstr>von</vt:lpstr>
    </vt:vector>
  </TitlesOfParts>
  <Company>Die Senatorin für Arbeit, Soziales, Jugend und Integration, Abteilung Arbeit, ESF-zwischengeschaltete Stelle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Finanzantrag Fehlbedarf / SEK ESF-Förderperiode 2021 - 2027</dc:title>
  <dc:creator>Übergreifender Abschnitt - ESF-ZGS</dc:creator>
  <cp:keywords>Finanzantrag_FB_SEK_V5_0_260706</cp:keywords>
  <dc:description/>
  <cp:lastModifiedBy>Andre, Thorsten (Arbeit)</cp:lastModifiedBy>
  <cp:lastPrinted>2026-07-06T12:40:52Z</cp:lastPrinted>
  <dcterms:created xsi:type="dcterms:W3CDTF">2014-03-11T14:42:48Z</dcterms:created>
  <dcterms:modified xsi:type="dcterms:W3CDTF">2026-07-06T12:43:02Z</dcterms:modified>
</cp:coreProperties>
</file>