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updateLinks="never" defaultThemeVersion="124226"/>
  <mc:AlternateContent xmlns:mc="http://schemas.openxmlformats.org/markup-compatibility/2006">
    <mc:Choice Requires="x15">
      <x15ac:absPath xmlns:x15ac="http://schemas.microsoft.com/office/spreadsheetml/2010/11/ac" url="C:\Users\thorsten.andre\Desktop\"/>
    </mc:Choice>
  </mc:AlternateContent>
  <xr:revisionPtr revIDLastSave="0" documentId="8_{E62681AF-3A43-4334-B9B3-62712DFA2A4A}" xr6:coauthVersionLast="47" xr6:coauthVersionMax="47" xr10:uidLastSave="{00000000-0000-0000-0000-000000000000}"/>
  <workbookProtection workbookAlgorithmName="SHA-512" workbookHashValue="kGplEPXOQGOBJmL2q7DUMzW5Z0yyhSlV0hbcqFKcNZi1IiacD4684FEqEkWX330ZpdyWBCyIJfawhfwnz8fA7A==" workbookSaltValue="Zg00FnUm6TnTCkhdGft81w==" workbookSpinCount="100000" lockStructure="1"/>
  <bookViews>
    <workbookView xWindow="-108" yWindow="-108" windowWidth="23256" windowHeight="12456" xr2:uid="{00000000-000D-0000-FFFF-FFFF00000000}"/>
  </bookViews>
  <sheets>
    <sheet name="Deckblatt" sheetId="20" r:id="rId1"/>
    <sheet name="Plandaten" sheetId="29" r:id="rId2"/>
    <sheet name="FP Träger" sheetId="1" r:id="rId3"/>
    <sheet name="Details Ausgaben RKP" sheetId="30" r:id="rId4"/>
    <sheet name="Gesamt-Ausgaben" sheetId="10" r:id="rId5"/>
    <sheet name="Gesamt-Refinanz" sheetId="11" r:id="rId6"/>
    <sheet name="Zusammenfassung" sheetId="13" r:id="rId7"/>
    <sheet name="Nachschlagen" sheetId="7" state="hidden" r:id="rId8"/>
    <sheet name="Info-Blatt" sheetId="16" state="hidden" r:id="rId9"/>
    <sheet name="Drop Down" sheetId="23" state="hidden" r:id="rId10"/>
    <sheet name="Versionen" sheetId="22" state="hidden" r:id="rId11"/>
  </sheets>
  <definedNames>
    <definedName name="_xlnm._FilterDatabase" localSheetId="2" hidden="1">'FP Träger'!$A$9:$G$59</definedName>
    <definedName name="Antragsverfahren">'Drop Down'!$A$3:$A$6</definedName>
    <definedName name="Art_Antrag">'Drop Down'!$C$19:$C$21</definedName>
    <definedName name="Art_Finanzierung">'Drop Down'!$C$3:$C$5</definedName>
    <definedName name="B11_Pauschalen">'Drop Down'!$G$3:$H$7</definedName>
    <definedName name="Bezeichnung_Kostenart">Nachschlagen!$B$3:$B$65</definedName>
    <definedName name="bis">Deckblatt!$G$32</definedName>
    <definedName name="_xlnm.Print_Area" localSheetId="0">Deckblatt!$A$1:$H$61</definedName>
    <definedName name="_xlnm.Print_Area" localSheetId="3">'Details Ausgaben RKP'!$A$1:$O$60</definedName>
    <definedName name="_xlnm.Print_Area" localSheetId="2">'FP Träger'!$A$1:$H$99</definedName>
    <definedName name="_xlnm.Print_Area" localSheetId="4">'Gesamt-Ausgaben'!$A$1:$P$38</definedName>
    <definedName name="_xlnm.Print_Area" localSheetId="5">'Gesamt-Refinanz'!$A$1:$M$34</definedName>
    <definedName name="_xlnm.Print_Area" localSheetId="1">Plandaten!$A$1:$G$27</definedName>
    <definedName name="_xlnm.Print_Area" localSheetId="6">Zusammenfassung!$A$1:$N$66</definedName>
    <definedName name="_xlnm.Print_Titles" localSheetId="3">'Details Ausgaben RKP'!$1:$10</definedName>
    <definedName name="_xlnm.Print_Titles" localSheetId="2">'FP Träger'!$1:$9</definedName>
    <definedName name="_xlnm.Print_Titles" localSheetId="4">'Gesamt-Ausgaben'!$1:$10</definedName>
    <definedName name="_xlnm.Print_Titles" localSheetId="5">'Gesamt-Refinanz'!$3:$7</definedName>
    <definedName name="Fb_plus_AG_Brutto">'Info-Blatt'!$B$2:$B$27</definedName>
    <definedName name="Fb_plus_p_AG_Anteile">'Info-Blatt'!$E$2:$E$38</definedName>
    <definedName name="Fehlbedarf">'Info-Blatt'!$A$2:$A$35</definedName>
    <definedName name="Finanzierung">'Info-Blatt'!$A$1:$E$1</definedName>
    <definedName name="Kooperationspartner">Nachschlagen!$E$2:$E$52</definedName>
    <definedName name="LaufzeitMonate">Deckblatt!$C$33</definedName>
    <definedName name="Lump_Sums">'Info-Blatt'!$D$2:$D$23</definedName>
    <definedName name="Pauschale">'Drop Down'!#REF!</definedName>
    <definedName name="Position_B14">'Drop Down'!$J$3:$J$22</definedName>
    <definedName name="Standardeinheitskosten">'Info-Blatt'!$C$2:$C$20</definedName>
    <definedName name="von">Deckblatt!$C$32</definedName>
    <definedName name="Wert_B1481">'Drop Down'!$C$14:$C$16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39" i="13" l="1"/>
  <c r="B19" i="13"/>
  <c r="B17" i="13"/>
  <c r="D32" i="11"/>
  <c r="D33" i="11" s="1"/>
  <c r="D30" i="11"/>
  <c r="D31" i="11" s="1"/>
  <c r="D28" i="11"/>
  <c r="D29" i="11" s="1"/>
  <c r="D26" i="11"/>
  <c r="D25" i="11"/>
  <c r="D22" i="11"/>
  <c r="D23" i="11" s="1"/>
  <c r="D19" i="11"/>
  <c r="D20" i="11"/>
  <c r="D18" i="11"/>
  <c r="D17" i="11"/>
  <c r="D15" i="11"/>
  <c r="D14" i="11"/>
  <c r="D12" i="11"/>
  <c r="D11" i="11"/>
  <c r="D37" i="10"/>
  <c r="B18" i="13" s="1"/>
  <c r="D36" i="10"/>
  <c r="D29" i="10"/>
  <c r="D30" i="10"/>
  <c r="D31" i="10"/>
  <c r="D32" i="10"/>
  <c r="B45" i="13" s="1"/>
  <c r="D33" i="10"/>
  <c r="D34" i="10"/>
  <c r="D28" i="10"/>
  <c r="D21" i="10"/>
  <c r="D22" i="10"/>
  <c r="D23" i="10"/>
  <c r="D24" i="10"/>
  <c r="D25" i="10"/>
  <c r="D26" i="10"/>
  <c r="D20" i="10"/>
  <c r="D12" i="10"/>
  <c r="D13" i="10"/>
  <c r="D14" i="10"/>
  <c r="D15" i="10"/>
  <c r="D16" i="10"/>
  <c r="B29" i="13" s="1"/>
  <c r="D17" i="10"/>
  <c r="B31" i="13" s="1"/>
  <c r="D18" i="10"/>
  <c r="B35" i="13" s="1"/>
  <c r="D11" i="10"/>
  <c r="D27" i="11" l="1"/>
  <c r="D34" i="11" s="1"/>
  <c r="B24" i="13" s="1"/>
  <c r="D21" i="11"/>
  <c r="D16" i="11"/>
  <c r="D19" i="10"/>
  <c r="B13" i="13" s="1"/>
  <c r="D27" i="10"/>
  <c r="D13" i="11"/>
  <c r="D38" i="10"/>
  <c r="D24" i="11" l="1"/>
  <c r="B23" i="13" s="1"/>
  <c r="D4" i="29" l="1"/>
  <c r="D5" i="29"/>
  <c r="D6" i="29"/>
  <c r="D3" i="29"/>
  <c r="D7" i="1" l="1"/>
  <c r="C8" i="30" s="1"/>
  <c r="B85" i="1" l="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226" i="1"/>
  <c r="B227" i="1"/>
  <c r="B228" i="1"/>
  <c r="B229" i="1"/>
  <c r="B230" i="1"/>
  <c r="B231" i="1"/>
  <c r="B232" i="1"/>
  <c r="B233" i="1"/>
  <c r="B234" i="1"/>
  <c r="B235" i="1"/>
  <c r="B236" i="1"/>
  <c r="B237" i="1"/>
  <c r="B238" i="1"/>
  <c r="B239" i="1"/>
  <c r="B240" i="1"/>
  <c r="B241" i="1"/>
  <c r="B242" i="1"/>
  <c r="B243" i="1"/>
  <c r="B244" i="1"/>
  <c r="B245" i="1"/>
  <c r="B246" i="1"/>
  <c r="B247" i="1"/>
  <c r="B248" i="1"/>
  <c r="B249" i="1"/>
  <c r="B250" i="1"/>
  <c r="B251" i="1"/>
  <c r="B252" i="1"/>
  <c r="B253" i="1"/>
  <c r="B254" i="1"/>
  <c r="B255" i="1"/>
  <c r="B256" i="1"/>
  <c r="B257" i="1"/>
  <c r="B258" i="1"/>
  <c r="B259" i="1"/>
  <c r="B260" i="1"/>
  <c r="B261" i="1"/>
  <c r="B262" i="1"/>
  <c r="B263" i="1"/>
  <c r="B264" i="1"/>
  <c r="B265" i="1"/>
  <c r="B266" i="1"/>
  <c r="B267" i="1"/>
  <c r="B268" i="1"/>
  <c r="B269" i="1"/>
  <c r="B270" i="1"/>
  <c r="B271" i="1"/>
  <c r="B272" i="1"/>
  <c r="B273" i="1"/>
  <c r="B274" i="1"/>
  <c r="B275" i="1"/>
  <c r="B276" i="1"/>
  <c r="B277" i="1"/>
  <c r="B278" i="1"/>
  <c r="B279" i="1"/>
  <c r="B280" i="1"/>
  <c r="B281" i="1"/>
  <c r="B282" i="1"/>
  <c r="B283" i="1"/>
  <c r="B284" i="1"/>
  <c r="B285" i="1"/>
  <c r="B286" i="1"/>
  <c r="B287" i="1"/>
  <c r="B288" i="1"/>
  <c r="B289" i="1"/>
  <c r="B290" i="1"/>
  <c r="B291" i="1"/>
  <c r="B292" i="1"/>
  <c r="B293" i="1"/>
  <c r="B294" i="1"/>
  <c r="B295" i="1"/>
  <c r="B296" i="1"/>
  <c r="B297" i="1"/>
  <c r="B298" i="1"/>
  <c r="B299" i="1"/>
  <c r="B300" i="1"/>
  <c r="B301" i="1"/>
  <c r="B302" i="1"/>
  <c r="B303" i="1"/>
  <c r="B304" i="1"/>
  <c r="B305" i="1"/>
  <c r="B306" i="1"/>
  <c r="B307" i="1"/>
  <c r="B308" i="1"/>
  <c r="B309" i="1"/>
  <c r="C50" i="13" l="1"/>
  <c r="C46" i="13"/>
  <c r="C30" i="13"/>
  <c r="C34" i="13"/>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10" i="1"/>
  <c r="B40" i="13" l="1"/>
  <c r="B46" i="13"/>
  <c r="B51" i="13"/>
  <c r="B47" i="13"/>
  <c r="B16" i="13" l="1"/>
  <c r="D35" i="10"/>
  <c r="B15" i="13" s="1"/>
  <c r="C47" i="13"/>
  <c r="C48" i="13" s="1"/>
  <c r="B50" i="13"/>
  <c r="B52" i="13" s="1"/>
  <c r="B48" i="13"/>
  <c r="C51" i="13"/>
  <c r="C52" i="13" s="1"/>
  <c r="C35" i="13" l="1"/>
  <c r="C36" i="13" s="1"/>
  <c r="C31" i="13"/>
  <c r="C32" i="13" s="1"/>
  <c r="B30" i="13"/>
  <c r="B32" i="13" s="1"/>
  <c r="B34" i="13"/>
  <c r="B36" i="13" s="1"/>
  <c r="B14" i="13"/>
  <c r="B55" i="13" s="1"/>
  <c r="B56" i="13"/>
  <c r="B57" i="13" l="1"/>
  <c r="C8" i="11" l="1"/>
  <c r="C8" i="10"/>
  <c r="B38" i="13" l="1"/>
  <c r="B8" i="13"/>
  <c r="B39" i="13" l="1"/>
  <c r="B41" i="13" s="1"/>
  <c r="C40" i="13"/>
  <c r="C41" i="13" s="1"/>
  <c r="D4" i="1" l="1"/>
  <c r="C4" i="30" s="1"/>
  <c r="D3" i="1"/>
  <c r="C3" i="30" s="1"/>
  <c r="C3" i="11" l="1"/>
  <c r="C3" i="10"/>
  <c r="C4" i="11"/>
  <c r="C4" i="10"/>
  <c r="B4" i="13" l="1"/>
  <c r="B3" i="13"/>
  <c r="B25" i="13" l="1"/>
  <c r="B61" i="13" l="1"/>
  <c r="B62" i="13" s="1"/>
  <c r="G33" i="20"/>
  <c r="D5" i="1"/>
  <c r="C33" i="20"/>
  <c r="D33" i="20" s="1"/>
  <c r="C6" i="11" l="1"/>
  <c r="C6" i="30"/>
  <c r="C6" i="10"/>
  <c r="B6"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Thorsten André (SASJI)</author>
  </authors>
  <commentList>
    <comment ref="C10" authorId="0" shapeId="0" xr:uid="{84D74D26-A0C0-46FF-97FB-130AE8FD2B3D}">
      <text>
        <r>
          <rPr>
            <b/>
            <sz val="9"/>
            <color indexed="81"/>
            <rFont val="Segoe UI"/>
            <family val="2"/>
          </rPr>
          <t>Thorsten André (SASJI):</t>
        </r>
        <r>
          <rPr>
            <sz val="9"/>
            <color indexed="81"/>
            <rFont val="Segoe UI"/>
            <family val="2"/>
          </rPr>
          <t xml:space="preserve">
Wenn die Zeilenhöhe für den eingegebenen Text nicht ausreicht, können Sie diese anpassen. Die ist trotz Schutz des Arbeitsblattes hier möglich. Verwenden Sie dazu die Trennlinien zwischen den Zeilen (ganz links - "Zeilenköpfe").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Thorsten André</author>
  </authors>
  <commentList>
    <comment ref="A27" authorId="0" shapeId="0" xr:uid="{00000000-0006-0000-0500-000001000000}">
      <text>
        <r>
          <rPr>
            <b/>
            <sz val="9"/>
            <color indexed="81"/>
            <rFont val="Segoe UI"/>
            <family val="2"/>
          </rPr>
          <t>Hinweis:</t>
        </r>
        <r>
          <rPr>
            <sz val="9"/>
            <color indexed="81"/>
            <rFont val="Segoe UI"/>
            <family val="2"/>
          </rPr>
          <t xml:space="preserve">
</t>
        </r>
        <r>
          <rPr>
            <b/>
            <sz val="9"/>
            <color indexed="81"/>
            <rFont val="Segoe UI"/>
            <family val="2"/>
          </rPr>
          <t>Aufgrund verschiederner Berechnungsmethoden kann es innerhalb der Plausibilitätsprüfung zu Differenzen im Cent-Bereich kommen. Größere Abweichung sind aber immer ein Hinweis auf fehlerhafte Eingaben</t>
        </r>
        <r>
          <rPr>
            <sz val="9"/>
            <color indexed="81"/>
            <rFont val="Segoe UI"/>
            <family val="2"/>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Thorsten André</author>
  </authors>
  <commentList>
    <comment ref="G3" authorId="0" shapeId="0" xr:uid="{00000000-0006-0000-0800-000001000000}">
      <text>
        <r>
          <rPr>
            <b/>
            <sz val="9"/>
            <color indexed="81"/>
            <rFont val="Tahoma"/>
            <family val="2"/>
          </rPr>
          <t>Name B11_Pauschalen</t>
        </r>
      </text>
    </comment>
  </commentList>
</comments>
</file>

<file path=xl/sharedStrings.xml><?xml version="1.0" encoding="utf-8"?>
<sst xmlns="http://schemas.openxmlformats.org/spreadsheetml/2006/main" count="589" uniqueCount="396">
  <si>
    <t>Lfd.Nr.</t>
  </si>
  <si>
    <t>Kostenart</t>
  </si>
  <si>
    <t>Kommentar</t>
  </si>
  <si>
    <t>Summe</t>
  </si>
  <si>
    <t>B 1.4.8</t>
  </si>
  <si>
    <t>Nr</t>
  </si>
  <si>
    <t>Träger</t>
  </si>
  <si>
    <t>Projekt</t>
  </si>
  <si>
    <t>Aktenzeichen</t>
  </si>
  <si>
    <t>Bewilligungszeitraum</t>
  </si>
  <si>
    <t>Bezeichnung Kostenart</t>
  </si>
  <si>
    <t>Summe Ausgaben</t>
  </si>
  <si>
    <t>C 1.1.3</t>
  </si>
  <si>
    <t>Art der Finanzierung</t>
  </si>
  <si>
    <t>Fehlbedarf</t>
  </si>
  <si>
    <t>Lump Sums</t>
  </si>
  <si>
    <t>Standardeinheitskosten</t>
  </si>
  <si>
    <t>Einnahmen</t>
  </si>
  <si>
    <t>Position</t>
  </si>
  <si>
    <t>Erläuterung</t>
  </si>
  <si>
    <t>für das Projekt beantragter Betrag in Euro</t>
  </si>
  <si>
    <t>Finanzantrag Summe Ausgaben</t>
  </si>
  <si>
    <t>Art der Ausgabe</t>
  </si>
  <si>
    <t>beantragter Projektzuschuss</t>
  </si>
  <si>
    <t>Rechtsverbindliche Unterschrift des Trägers und Stempel</t>
  </si>
  <si>
    <t>Ort / Datum</t>
  </si>
  <si>
    <t>Antrag auf eine</t>
  </si>
  <si>
    <t>Projektförderung</t>
  </si>
  <si>
    <t>28195 Bremen</t>
  </si>
  <si>
    <t>BAP Fonds</t>
  </si>
  <si>
    <t>Intervention</t>
  </si>
  <si>
    <t>Förderperiode</t>
  </si>
  <si>
    <t>Antragsverfahren</t>
  </si>
  <si>
    <t>Sachbearbeitung durch</t>
  </si>
  <si>
    <t>Art des Antrages</t>
  </si>
  <si>
    <t>Titel des Projektes</t>
  </si>
  <si>
    <t>Beginn</t>
  </si>
  <si>
    <t>Ende</t>
  </si>
  <si>
    <t>Gesamter Förderzeitraum:</t>
  </si>
  <si>
    <t xml:space="preserve">1 Eingangsvermerke </t>
  </si>
  <si>
    <t>3 Titel/Durchführungsort des Projektes</t>
  </si>
  <si>
    <t>4 Laufzeit des Projektes</t>
  </si>
  <si>
    <t>Interventionssatz</t>
  </si>
  <si>
    <t>Bewilligungszeitraum von</t>
  </si>
  <si>
    <t>Hutfilterstraße 1 - 5</t>
  </si>
  <si>
    <t>Einzelantrag</t>
  </si>
  <si>
    <t>Wettbewerbsaufruf</t>
  </si>
  <si>
    <t>Pauschale</t>
  </si>
  <si>
    <t>Summe B 1.1</t>
  </si>
  <si>
    <t>Differenz</t>
  </si>
  <si>
    <t>Beleg von</t>
  </si>
  <si>
    <t>ZE</t>
  </si>
  <si>
    <t>K1</t>
  </si>
  <si>
    <t>K2</t>
  </si>
  <si>
    <t>K3</t>
  </si>
  <si>
    <t>K4</t>
  </si>
  <si>
    <t>K5</t>
  </si>
  <si>
    <t>K6</t>
  </si>
  <si>
    <t>K7</t>
  </si>
  <si>
    <t>K8</t>
  </si>
  <si>
    <t>K9</t>
  </si>
  <si>
    <t xml:space="preserve">Position von </t>
  </si>
  <si>
    <t>Laufzeit Monate/Tage</t>
  </si>
  <si>
    <t>Kalendertage
Projektlaufzeit</t>
  </si>
  <si>
    <t>Zusammenfassung</t>
  </si>
  <si>
    <t xml:space="preserve"> der Kosten des hauptamtlichen Personals B 1.1</t>
  </si>
  <si>
    <t>Kostenart / Art der Einnahme</t>
  </si>
  <si>
    <t>C 1.1.5</t>
  </si>
  <si>
    <t>C 1.2.4</t>
  </si>
  <si>
    <t>B 1.4.10</t>
  </si>
  <si>
    <t>Finanzantrag Positionen</t>
  </si>
  <si>
    <t>Finanzantrag Summe Refinanzierung</t>
  </si>
  <si>
    <t>B 1.1.6</t>
  </si>
  <si>
    <t>Wert</t>
  </si>
  <si>
    <t>Art der Refinanzierung</t>
  </si>
  <si>
    <t>B 1.1.7</t>
  </si>
  <si>
    <t>B 1.1</t>
  </si>
  <si>
    <t>Anteil von B 1.1.6 an B 1.1.5 Soll</t>
  </si>
  <si>
    <t>Anteil von B 1.1.6 an B 1.1.5 Ist</t>
  </si>
  <si>
    <t>Anteil von B 1.1.7 an B 1.1.5 IST</t>
  </si>
  <si>
    <t>Summe B 1.1.5</t>
  </si>
  <si>
    <t>direkte Leistungen für TN (Realkosten)</t>
  </si>
  <si>
    <t>Anteil von B 1.1.7 an B 1.1.5 Max</t>
  </si>
  <si>
    <t>Summe Kofinanzierung nur B 1.3</t>
  </si>
  <si>
    <t>B 1.3</t>
  </si>
  <si>
    <t xml:space="preserve">Summe hauptamtliches  Personal </t>
  </si>
  <si>
    <t>Summe B 1.3</t>
  </si>
  <si>
    <t>Summe C 1.1 (Kofinazierung ohne B 1.3)</t>
  </si>
  <si>
    <t>Version 1_2_190201</t>
  </si>
  <si>
    <t>Formelfehler in B 23 korrigiert (Es wurde keine Summe der Werte Refinanzierung gebildet)</t>
  </si>
  <si>
    <t>Teilnehmende</t>
  </si>
  <si>
    <t>Version 4_1_190401</t>
  </si>
  <si>
    <t>Fortsetzung der Versionierung und Betitelung der Ausgangsversion ohne TN-UHG</t>
  </si>
  <si>
    <t>Drop Down</t>
  </si>
  <si>
    <t>Ergänzung der geänderten Typen / Aufnahme von neuen Interventionen mit FB+</t>
  </si>
  <si>
    <t>Die Senatorin für</t>
  </si>
  <si>
    <t>K10</t>
  </si>
  <si>
    <t>K11</t>
  </si>
  <si>
    <t>K12</t>
  </si>
  <si>
    <t>K13</t>
  </si>
  <si>
    <t>K14</t>
  </si>
  <si>
    <t>K15</t>
  </si>
  <si>
    <t>K16</t>
  </si>
  <si>
    <t>K17</t>
  </si>
  <si>
    <t>K18</t>
  </si>
  <si>
    <t>K19</t>
  </si>
  <si>
    <t>K20</t>
  </si>
  <si>
    <t>B 1.4.9.1</t>
  </si>
  <si>
    <t>direkte Leistungen für TN\Arbeitn.-Brutto bei pauschalierten AG-Anteilen</t>
  </si>
  <si>
    <t>direkte Leistungen für TN \pauschalierte Beiträge zur SV u. BG</t>
  </si>
  <si>
    <t>B 1.4.9.5</t>
  </si>
  <si>
    <t>direkte Leistungen für TN \pauschalierte Beiträge zur bAV</t>
  </si>
  <si>
    <t>B 1.4.9.6</t>
  </si>
  <si>
    <t>Summe Sachkosten</t>
  </si>
  <si>
    <t>B 1.4</t>
  </si>
  <si>
    <t xml:space="preserve">Summe hauptamtl. Personal B 1.1 </t>
  </si>
  <si>
    <t>Summe Refinanzierung B 1.3</t>
  </si>
  <si>
    <t>Summe Sachkosten B 1.4</t>
  </si>
  <si>
    <t>Summe Pauschalen B 1.4.8</t>
  </si>
  <si>
    <t>Prüfung pauschalierte Beträge direkte Leistungen am TN (Lohnkosten Beschäftigte)</t>
  </si>
  <si>
    <t>Summe B 1.4.9.4</t>
  </si>
  <si>
    <t>Anteil von B 1.4.9.5 an B 1.4.9.4 IST</t>
  </si>
  <si>
    <t>Anteil von B 1.4.9.6 an B 1.4.9.4 MAX</t>
  </si>
  <si>
    <t>Anteil von B 1.4.9.6 an B 1.4.9.4 IST</t>
  </si>
  <si>
    <t>Prüfung Summe B 1.3 = Summe C 1.2</t>
  </si>
  <si>
    <t>Summe C 1.2</t>
  </si>
  <si>
    <t>Anteil von B 1.4.9.5 an B 1.4.9.4 MAX</t>
  </si>
  <si>
    <t>FP Träger</t>
  </si>
  <si>
    <t>Drop-Down Spalte B an erweiteterte Liste Finanzplanpositionen angepasst</t>
  </si>
  <si>
    <t>Gesamt-Ausgaben</t>
  </si>
  <si>
    <t>B 1.4.9.4 bis B 1.4.9.6 als Positionen mit aufgenommen.</t>
  </si>
  <si>
    <t>Summe Sachkosten ergänzt</t>
  </si>
  <si>
    <t>WENNFEHLER(SVERWEIS($B27;Nachschlagen!$B$2:$C$75;2; FALSCH);"-")</t>
  </si>
  <si>
    <t>WENNFEHLER(SVERWEIS($C12;Nachschlagen!$B$2:$C$75;2; FALSCH);"-")</t>
  </si>
  <si>
    <t xml:space="preserve">Formeln in Spalte C angepasst </t>
  </si>
  <si>
    <t>Zuusammenfassung</t>
  </si>
  <si>
    <t>Summe Sachkosten eingefügt</t>
  </si>
  <si>
    <t>Prüfung pauschalierte Beträge direkte Leistungen am TN (Lohnkosten Beschäftigte) eingefügt</t>
  </si>
  <si>
    <t>Prüfung Summe B 1.3 = Summe C 1.2 eingefügt</t>
  </si>
  <si>
    <t>Nachschlagen</t>
  </si>
  <si>
    <t>Anzahl der Koop-partner auf 20 erhöht - Namen angepasst</t>
  </si>
  <si>
    <t>Aktualisierung der Bezeichnungen Kostenart auf die aktuelle Liste Stand 2020</t>
  </si>
  <si>
    <t>Infoblatt</t>
  </si>
  <si>
    <t>Werte unterhalb der andere Finanzierungsarten gelöscht und folgenden Positionen ergänzt</t>
  </si>
  <si>
    <t>Drop-Down</t>
  </si>
  <si>
    <t>Tabelle mit Pauschalen ergänzt und angepasst</t>
  </si>
  <si>
    <t>Namensbezug angepasst</t>
  </si>
  <si>
    <t>Fbplus_TN-UHG_V2_1_200425</t>
  </si>
  <si>
    <t>Fbplus_TN-UHG_V3_1_200425</t>
  </si>
  <si>
    <t>Info-Blatt</t>
  </si>
  <si>
    <t>direkte Leistungen für TN (Realkosten) als neue Zelle eingefügt</t>
  </si>
  <si>
    <t xml:space="preserve">Gesamt Ausgaben </t>
  </si>
  <si>
    <t>eingefügt</t>
  </si>
  <si>
    <t>Gesamt</t>
  </si>
  <si>
    <t>Neue Versionsnummer in Fusszeile eingetragen</t>
  </si>
  <si>
    <t>Fbplus_TN-UHG_V4_1_200901</t>
  </si>
  <si>
    <t>Plandaten</t>
  </si>
  <si>
    <t>Plandatenschema als eingefügt</t>
  </si>
  <si>
    <t xml:space="preserve">Deckblatt </t>
  </si>
  <si>
    <t>Punkt 5 Weitere Mittelgeber entfernt  --&gt; wird in weitere Erklärungen zum projekt abgefragt</t>
  </si>
  <si>
    <t>Plandatenschema Fehler Beratung korrigiert</t>
  </si>
  <si>
    <t>Fbplus_TN-UHG_V4_2_201015</t>
  </si>
  <si>
    <t>FP-Träger/Gesamt-Ausgaben/Gesamt-Refinanz</t>
  </si>
  <si>
    <t>Erweiterung auf bis zu 300 Einträge</t>
  </si>
  <si>
    <t>Neues Schema nach Beschluss AGV vom 03.12.2020</t>
  </si>
  <si>
    <t xml:space="preserve">Deckblatt etc. </t>
  </si>
  <si>
    <t xml:space="preserve">Aktuell 75 Einträge eingeblendet -&gt; Es lassen sich bei Bedarf durch Träger mehr Zeilen einblenden </t>
  </si>
  <si>
    <t>Drop-Down bitte auswählen / FB plus / FB mit TN-UHG ergänzt bei Art der Finanzierung</t>
  </si>
  <si>
    <t>Aufteilung in zwei Reiter Plandaten-Teilnehmende/Plandaten Beratungen</t>
  </si>
  <si>
    <t>Fbplus_TN-UHG_V4_3_210108</t>
  </si>
  <si>
    <t>Fbplus_TN-UHG_V4_4_210225</t>
  </si>
  <si>
    <t>Umstellung der Reihenfolge der Tabellen</t>
  </si>
  <si>
    <t>Plandaten Beratene</t>
  </si>
  <si>
    <t>als erste Tabelle … Formel in Anteil in Beratungsprozessen ersetzt durch Eingabefeld</t>
  </si>
  <si>
    <t xml:space="preserve">Neue Tabelle </t>
  </si>
  <si>
    <t xml:space="preserve">mit der man nun auch sehen kann wieviele Personen in den einzelnen Kategorien vorhanden sind </t>
  </si>
  <si>
    <t>Hier war vorher die Formel Anteil in Beratungsprozessen = 1- Anteil in Einamlberatungen --&gt; da war Quatsch!</t>
  </si>
  <si>
    <t>Fbplus_TN-UHG_V4_5_210415</t>
  </si>
  <si>
    <t>Ergänzung Typ E in einigen Punkten der Drop-Downliste Intervention</t>
  </si>
  <si>
    <t>2021 - 2027</t>
  </si>
  <si>
    <t>Fbplus-TN-UHG_V1_0_210827</t>
  </si>
  <si>
    <t>Deckblatt</t>
  </si>
  <si>
    <t>ausgegraut und gesperrt</t>
  </si>
  <si>
    <t>im ESF Plus</t>
  </si>
  <si>
    <t>Dateiname und Logo aktualisiert</t>
  </si>
  <si>
    <t>BAP entfernt und durch ESF Plus ersetzt</t>
  </si>
  <si>
    <t>und Drop-Down</t>
  </si>
  <si>
    <t>Eingangsdatum</t>
  </si>
  <si>
    <t>Name Antragsstellende:r</t>
  </si>
  <si>
    <t>Ansprechpartner:in Finanzantrag</t>
  </si>
  <si>
    <t>Fbplus-TN-UHG_V1_1_210830</t>
  </si>
  <si>
    <t>wieder in vorherigen Zustand zurück versetzt - aber Zeitstaffelverfahren gestrichen</t>
  </si>
  <si>
    <t>Gender-Dopplepunkt auf Deckblatt gesetzt</t>
  </si>
  <si>
    <t>(nicht vom:von der Antragsteller:in auszufüllen)</t>
  </si>
  <si>
    <t>Förderperiode  2021 - 2027</t>
  </si>
  <si>
    <t>Art_Finanzierung</t>
  </si>
  <si>
    <t>Summe Pauschalen</t>
  </si>
  <si>
    <t>2 Antragsteller:in</t>
  </si>
  <si>
    <t>Telefon</t>
  </si>
  <si>
    <t xml:space="preserve">E-Mail </t>
  </si>
  <si>
    <t>Bezeichnung der beantragten Position
(Mitarbeiter:in, Pauschale)</t>
  </si>
  <si>
    <t>Wert Restkostenpauschale (RKP)</t>
  </si>
  <si>
    <t>Ergänzung von KOOP-Partner:innen (50)</t>
  </si>
  <si>
    <t>Einblanden weitere Zeilen ermöglicht (Dopkumentenschutz angepasst)</t>
  </si>
  <si>
    <t>K21</t>
  </si>
  <si>
    <t>K22</t>
  </si>
  <si>
    <t>K23</t>
  </si>
  <si>
    <t>K24</t>
  </si>
  <si>
    <t>K25</t>
  </si>
  <si>
    <t>K26</t>
  </si>
  <si>
    <t>K27</t>
  </si>
  <si>
    <t>K28</t>
  </si>
  <si>
    <t>K29</t>
  </si>
  <si>
    <t>K30</t>
  </si>
  <si>
    <t>K31</t>
  </si>
  <si>
    <t>K32</t>
  </si>
  <si>
    <t>K33</t>
  </si>
  <si>
    <t>K34</t>
  </si>
  <si>
    <t>K35</t>
  </si>
  <si>
    <t>K36</t>
  </si>
  <si>
    <t>K37</t>
  </si>
  <si>
    <t>K38</t>
  </si>
  <si>
    <t>K39</t>
  </si>
  <si>
    <t>K40</t>
  </si>
  <si>
    <t>K41</t>
  </si>
  <si>
    <t>K42</t>
  </si>
  <si>
    <t>K43</t>
  </si>
  <si>
    <t>K44</t>
  </si>
  <si>
    <t>K45</t>
  </si>
  <si>
    <t>K46</t>
  </si>
  <si>
    <t>K47</t>
  </si>
  <si>
    <t>K48</t>
  </si>
  <si>
    <t>K49</t>
  </si>
  <si>
    <t>K50</t>
  </si>
  <si>
    <t>Fbplus-TN-UHG_V1_1_230415</t>
  </si>
  <si>
    <t>Arbeit, Soziales, Jugend und Integration</t>
  </si>
  <si>
    <t>Abteilung Arbeitsförderung</t>
  </si>
  <si>
    <t>Fbplus-TN-UHG_V2_0_230801</t>
  </si>
  <si>
    <t>Anpassung FP Positionen nach Rückmeldung SG vom 13.04.2023</t>
  </si>
  <si>
    <t>Änderung Logo / Anschrift wg. Ressortänderung</t>
  </si>
  <si>
    <t>Beschreibung</t>
  </si>
  <si>
    <t>Planzahl</t>
  </si>
  <si>
    <t>Erwerbstätige</t>
  </si>
  <si>
    <t>Arbeitslose</t>
  </si>
  <si>
    <t>davon Strafgefangene</t>
  </si>
  <si>
    <t>Altersgruppen</t>
  </si>
  <si>
    <t>1.4.1</t>
  </si>
  <si>
    <t>unter 18</t>
  </si>
  <si>
    <t>1.4.2</t>
  </si>
  <si>
    <t>18 bis 29</t>
  </si>
  <si>
    <t>1.4.3</t>
  </si>
  <si>
    <t>ab 55</t>
  </si>
  <si>
    <t>1.5</t>
  </si>
  <si>
    <t>1.6</t>
  </si>
  <si>
    <t>ohne Schulabschluss</t>
  </si>
  <si>
    <t>1.7</t>
  </si>
  <si>
    <t>ohne Berufsabschluss</t>
  </si>
  <si>
    <t>2</t>
  </si>
  <si>
    <t>Beratene Personen</t>
  </si>
  <si>
    <t>2.1</t>
  </si>
  <si>
    <t>davon Alleinerziehende</t>
  </si>
  <si>
    <t>1.</t>
  </si>
  <si>
    <t>1.1</t>
  </si>
  <si>
    <t>1.2</t>
  </si>
  <si>
    <t>1.3</t>
  </si>
  <si>
    <t>1.3.1</t>
  </si>
  <si>
    <t>1.4</t>
  </si>
  <si>
    <t>Anteil Frauen</t>
  </si>
  <si>
    <t>Personen im Kontext Fluchtmigration (PKF)</t>
  </si>
  <si>
    <t>nicht Erwerbstätige</t>
  </si>
  <si>
    <t>Anteil Migrations-hintergrund</t>
  </si>
  <si>
    <t xml:space="preserve">Plandaten Projekt </t>
  </si>
  <si>
    <t>B1.1.0 - hauptamtl. Personal | AG Brutto</t>
  </si>
  <si>
    <t>B1.1.1 - hauptamtl. Personal | AN Brutto</t>
  </si>
  <si>
    <t>B1.1.2 - hauptamtl. Personal | AGA zur Sozialversicherung</t>
  </si>
  <si>
    <t>B1.1.3 - hauptamtl. Personal | Betriebliche Altervorsorge</t>
  </si>
  <si>
    <t>B1.1.4 - hauptamtl. Personal | Berufsgenossenschaft</t>
  </si>
  <si>
    <t>B1.1.5 - hauptamtl. Personal | Arbeitn.-Brutto bei pauschalierten AG-Anteilen</t>
  </si>
  <si>
    <t>B1.1.6 - hauptamtl. Personal | pauschalierte Beiträge zur SV u. BG</t>
  </si>
  <si>
    <t>B1.1.7 - hauptamtl. Personal | pauschalierte Beiträge zur bAV</t>
  </si>
  <si>
    <t>B1.2.0 - nebenamtl. Personal | Honorare &amp; Minijobs AG - Brutto</t>
  </si>
  <si>
    <t>B1.2.1 - nebenamtl. Personal | Honorare</t>
  </si>
  <si>
    <t>B1.2.2 - nebenamtl. Personal | geringfügig beschäftigte Mitarbeiter:innen  |  Minijobs</t>
  </si>
  <si>
    <t>B1.3.2.1 - SGB II Leistg. | Leistungen SGB II f. svpflichtige Beschäftigung</t>
  </si>
  <si>
    <t>B1.3.2.2.3 - SGB II Leistg. | ALG II ab 2018</t>
  </si>
  <si>
    <t>B1.3.2.3 - SGB II Leistg. | Leistungen SGB II f. nicht sv-pflichtige Beschäftigung</t>
  </si>
  <si>
    <t>B1.3.2.4 - SGB II Leistg. | sonstige Leistungen SGB II</t>
  </si>
  <si>
    <t>B1.3.3.1 - SGB III Leistg. | Leistungen SGB III f. svpflichtige Beschäftigung</t>
  </si>
  <si>
    <t>B1.3.3.2 - SGB III Leistg. | ALG I</t>
  </si>
  <si>
    <t>B1.3.3.3 - SGB III Leistg. | sonstige Leistungen SGB III</t>
  </si>
  <si>
    <t>B1.3.4 - sonst. TN-bez. Leistg. außer SGB II | III</t>
  </si>
  <si>
    <t xml:space="preserve">B1.4.1.1 - Materialausgaben | Verbrauchs- | Arbeitsmaterial </t>
  </si>
  <si>
    <t>B1.4.1.2 - Materialausgaben | Lehrmaterial des Personals</t>
  </si>
  <si>
    <t>B1.4.1.3 - Materialausgaben | Lernmaterial der Teilnehmer | innen</t>
  </si>
  <si>
    <t>B1.4.2.1 - TN-bezogene Ausgaben | Arbeitskleidung und Arbeitsantrittskosten</t>
  </si>
  <si>
    <t>B1.4.2.2 - TN-bezogene Ausgaben | Prüfungsgebühren</t>
  </si>
  <si>
    <t>B1.4.3.1 - Projektbezogene Ausgaben | Ausgaben für Raummiete</t>
  </si>
  <si>
    <t>B1.4.3.2 - Projektbezogene Ausgaben | Ausgaben für Energie</t>
  </si>
  <si>
    <t>B1.4.3.3 - Projektbezogene Ausgaben | Instandhaltungsausgaben</t>
  </si>
  <si>
    <t>B1.4.3.4 - Projektbezogene Ausgaben | Wartungsausgaben</t>
  </si>
  <si>
    <t>B1.4.3.5 - Projektbezogene Ausgaben | Leasing bzw. Miete für mobile Gegenstände |  Geräte</t>
  </si>
  <si>
    <t>B1.4.3.6 - Projektbezogene Ausgaben | GWG</t>
  </si>
  <si>
    <t>B1.4.3.7 - Projektbezogene Ausgaben | AfA</t>
  </si>
  <si>
    <t>B1.4.3.8 - Projektbezogene Ausgaben | Fahrt- und Reisekosten des Personals</t>
  </si>
  <si>
    <t>B1.4.3.9 - Projektbezogene Ausgaben | projektbezogene Öffentlichkeitsarbeit</t>
  </si>
  <si>
    <t>B1.4.4 - sonstige projektbezogene Ausgaben</t>
  </si>
  <si>
    <t>B1.4.5 - Fortbildung für Projektpersonal</t>
  </si>
  <si>
    <t>B1.4.6 - administrative Kosten</t>
  </si>
  <si>
    <t>B1.4.7 - externe Lehrgänge</t>
  </si>
  <si>
    <t>B1.4.8.1 - Restkostenpauschale</t>
  </si>
  <si>
    <t>B1.4.8.2 - Restkostenpauschale zusätzlich ( x%)</t>
  </si>
  <si>
    <t>B1.4.8.3 - SEK</t>
  </si>
  <si>
    <t>B1.4.8.4 - Pauschalbetrag (lump sums)</t>
  </si>
  <si>
    <t>B1.4.9.0 - direkte Leistungen für TN |  AG Brutto</t>
  </si>
  <si>
    <t>B1.4.9.1 - direkte Leistungen für TN (Realkosten)</t>
  </si>
  <si>
    <t>B1.4.9.2 - direkte Leistungen für TN | Arbeitn.-Brutto bei pausch. AG-Anteilen (Azubi)</t>
  </si>
  <si>
    <t>B1.4.9.3 - direkte Leistungen für TN | pauschalierte Beiträge zur SV (Azubi)</t>
  </si>
  <si>
    <t>B1.4.9.4 - direkte Leistungen für TN | Arbeitn.-Brutto bei pauschalierten AG-Anteilen</t>
  </si>
  <si>
    <t>B1.4.9.5 - direkte Leistungen für TN  | pauschalierte Beiträge zur SV u. BG</t>
  </si>
  <si>
    <t>B1.4.9.6 - direkte Leistungen für TN  | pauschalierte Beiträge zur bAV</t>
  </si>
  <si>
    <t>B1.5.1 - Baumaßnahmen</t>
  </si>
  <si>
    <t>B1.5.2 - sonstige Beschaffungen</t>
  </si>
  <si>
    <t>C1.1.1.2 - BM_JC Bremen | JC Bremerhaven (SGB II)</t>
  </si>
  <si>
    <t>C1.1.1.3 - BM_sonstige Bundesmittel</t>
  </si>
  <si>
    <t>C1.1.2.1 - Landesmittel Bremen</t>
  </si>
  <si>
    <t>C1.1.2.2.2 - kommunale Mittel des Magistrates und AfSD</t>
  </si>
  <si>
    <t>C1.1.3 - EU Kofinanzierung (Bund oder andere Fonds)</t>
  </si>
  <si>
    <t>C1.1.4.1 - Eigenmittel Zuwendungsempf.</t>
  </si>
  <si>
    <t>C1.1.4.2 - Einnahmen TN-Gebühren</t>
  </si>
  <si>
    <t>C1.1.5 - Einnahmen</t>
  </si>
  <si>
    <t>C1.2.1.2 - Jobcenter</t>
  </si>
  <si>
    <t>C1.2.1.3 - sonstige Bundesmittel</t>
  </si>
  <si>
    <t>C1.2.2.1 - Landesmittel Bremens (Refi B1.3)</t>
  </si>
  <si>
    <t>C1.2.3.1 - Kommunale Mittel (Refi B1.3)</t>
  </si>
  <si>
    <t>C1.2.4.1 - private Mittel (Refi B1.3)</t>
  </si>
  <si>
    <r>
      <rPr>
        <b/>
        <sz val="10"/>
        <rFont val="Arial"/>
        <family val="2"/>
      </rPr>
      <t>B1.4.8.1</t>
    </r>
    <r>
      <rPr>
        <sz val="10"/>
        <rFont val="Arial"/>
        <family val="2"/>
      </rPr>
      <t xml:space="preserve">: RKP  </t>
    </r>
  </si>
  <si>
    <t>Bundesmittel</t>
  </si>
  <si>
    <t>C 1.1.1</t>
  </si>
  <si>
    <t>Öffentliche Förderung Bremen</t>
  </si>
  <si>
    <t>C 1.1.2</t>
  </si>
  <si>
    <t>private Mittel</t>
  </si>
  <si>
    <t>C 1.1.4</t>
  </si>
  <si>
    <t>Summe Refinanzierung von B1.1, B1.2 und B1.4</t>
  </si>
  <si>
    <t>C1.1</t>
  </si>
  <si>
    <t>Refi B1.3 aus Bundesmitteln</t>
  </si>
  <si>
    <t xml:space="preserve">C 1.2.1 </t>
  </si>
  <si>
    <t>Refi B1.3 aus Landesmitteln</t>
  </si>
  <si>
    <t>Refi B1.3 aus kommunalen Mitteln</t>
  </si>
  <si>
    <t>C 1.2.3</t>
  </si>
  <si>
    <t>Refi B1.3 aus privaten Mitteln</t>
  </si>
  <si>
    <t>Summe Refinanzierung von B1.3</t>
  </si>
  <si>
    <t>C1.2</t>
  </si>
  <si>
    <t>Summe C 1.2 (Kofinanzierung nur B 1.3)</t>
  </si>
  <si>
    <t>Anteil von B 1.4.8.1 an B 1.1 Soll</t>
  </si>
  <si>
    <t>Anteil von B 1.4.8.1 an B 1.1 Ist</t>
  </si>
  <si>
    <t>Summe Refinanzierung</t>
  </si>
  <si>
    <t>Prüfungen Pauschalen SV, bAV und Restkosten</t>
  </si>
  <si>
    <t>C1.1.4.4 - Leistungen Dritter | sonstige private Mittel</t>
  </si>
  <si>
    <t xml:space="preserve">C 1.2.2 </t>
  </si>
  <si>
    <t>davon Langzeit-arbeitslose (Plätze)</t>
  </si>
  <si>
    <t>Fehlbedarf Plus - AG-Brutto</t>
  </si>
  <si>
    <t>ID</t>
  </si>
  <si>
    <t>Fehlbedarf Plus - pauschal. AG-Anteile</t>
  </si>
  <si>
    <t>Position_B14</t>
  </si>
  <si>
    <t>Zeitpunkt der Verwendung</t>
  </si>
  <si>
    <t>Projektbezug der Position</t>
  </si>
  <si>
    <t>Personen geplant
(bei 1.2.2 Plätze!)</t>
  </si>
  <si>
    <t>Wert_B1481</t>
  </si>
  <si>
    <t>Dropdown in Zelle C9 - Name Art_Finanzierung - In Tabelle Namen Werte geändert</t>
  </si>
  <si>
    <t>Beschriftung D10 und B14 geändert - Plätze</t>
  </si>
  <si>
    <t>Details Ausgaben RKP</t>
  </si>
  <si>
    <t>Neuer Reiter</t>
  </si>
  <si>
    <t>Zwei neu bezeichtete Tabellen</t>
  </si>
  <si>
    <t>Drop Down Deckblatt C9 Steuert inm FP Träger, welche Inhalte das Drop-Down anbietet…</t>
  </si>
  <si>
    <t>Prozent</t>
  </si>
  <si>
    <t>?</t>
  </si>
  <si>
    <t>Art_Antrag</t>
  </si>
  <si>
    <t>Erstantrag</t>
  </si>
  <si>
    <t>Änderungsantrag</t>
  </si>
  <si>
    <t>1.2.2</t>
  </si>
  <si>
    <t>Finanzantrag  Direkte sonstige Kosten (RKP)</t>
  </si>
  <si>
    <t>davon B 1.4.8.2 - Restkostenpauschale zusätzlich ( x%)</t>
  </si>
  <si>
    <t>davon B 1 4.8.1 -  Restkostenpauschale</t>
  </si>
  <si>
    <t>Wert für B1.4.8.2 entfernt</t>
  </si>
  <si>
    <t xml:space="preserve">Neuer Reiter zur Erfassung der der durch RKP finanzierten Sachkosten </t>
  </si>
  <si>
    <t>Neue Namen eingefügt</t>
  </si>
  <si>
    <t>Schutz erlaubt auch die Änderung der Zeilenhöhe!</t>
  </si>
  <si>
    <t xml:space="preserve">Auswahl für Restkostenpausche </t>
  </si>
  <si>
    <t>Auswahl für Art Antrag</t>
  </si>
  <si>
    <t>Auswahl für Details Ausgaben RKP</t>
  </si>
  <si>
    <t>Finanzantrag_2021_FBplusTN-UHG_V4_0_260706</t>
  </si>
  <si>
    <t>B1.4.8 ergänzt um davon B1.4.8.1 und B1.4.8.2</t>
  </si>
  <si>
    <t>Bei allen Listen bitte auswählen durch ? Ersetzt</t>
  </si>
  <si>
    <t>Dropdown in Zelle C11 - Name Wert_B1481 - Format aus % in Zahlenformat geändert - Wert wird dann in C 39 Zusammenfassung durch 100 geteilt --&gt; wieder Prozente</t>
  </si>
  <si>
    <t>Plausiibilitätsprüfung für B1.4.8.1 entfernt</t>
  </si>
  <si>
    <t>(Die Unterschrift kann durch eine qualifizierte elektronische Signatur ersetzt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</si>
</sst>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0.00\ &quot;€&quot;;[Red]\-#,##0.00\ &quot;€&quot;"/>
    <numFmt numFmtId="44" formatCode="_-* #,##0.00\ &quot;€&quot;_-;\-* #,##0.00\ &quot;€&quot;_-;_-* &quot;-&quot;??\ &quot;€&quot;_-;_-@_-"/>
    <numFmt numFmtId="164" formatCode="_-* #,##0.00\ [$€-407]_-;\-* #,##0.00\ [$€-407]_-;_-* &quot;-&quot;??\ [$€-407]_-;_-@_-"/>
    <numFmt numFmtId="165" formatCode="_([$€]* #,##0.00_);_([$€]* \(#,##0.00\);_([$€]* &quot;-&quot;??_);_(@_)"/>
    <numFmt numFmtId="166" formatCode="#,##0.00\ &quot;€&quot;"/>
    <numFmt numFmtId="167" formatCode="0.0000000"/>
    <numFmt numFmtId="168" formatCode="0.0%"/>
    <numFmt numFmtId="169" formatCode="0.000000"/>
  </numFmts>
  <fonts count="44"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10"/>
      <name val="Arial"/>
      <family val="2"/>
    </font>
    <font>
      <b/>
      <sz val="10"/>
      <color theme="1"/>
      <name val="Arial"/>
      <family val="2"/>
    </font>
    <font>
      <b/>
      <sz val="12"/>
      <color theme="1"/>
      <name val="Arial"/>
      <family val="2"/>
    </font>
    <font>
      <sz val="16"/>
      <color theme="1"/>
      <name val="Arial"/>
      <family val="2"/>
    </font>
    <font>
      <sz val="12"/>
      <color theme="1"/>
      <name val="Arial"/>
      <family val="2"/>
    </font>
    <font>
      <sz val="11"/>
      <color theme="1"/>
      <name val="Arial"/>
      <family val="2"/>
    </font>
    <font>
      <b/>
      <sz val="10"/>
      <name val="Arial"/>
      <family val="2"/>
    </font>
    <font>
      <b/>
      <sz val="11"/>
      <color theme="1"/>
      <name val="Arial"/>
      <family val="2"/>
    </font>
    <font>
      <b/>
      <sz val="11"/>
      <name val="Arial"/>
      <family val="2"/>
    </font>
    <font>
      <sz val="10"/>
      <name val="Arial"/>
      <family val="2"/>
    </font>
    <font>
      <b/>
      <sz val="14"/>
      <name val="Arial"/>
      <family val="2"/>
    </font>
    <font>
      <b/>
      <sz val="12"/>
      <name val="Arial"/>
      <family val="2"/>
    </font>
    <font>
      <sz val="11"/>
      <name val="Arial"/>
      <family val="2"/>
    </font>
    <font>
      <sz val="12"/>
      <name val="Arial"/>
      <family val="2"/>
    </font>
    <font>
      <b/>
      <sz val="11"/>
      <color theme="1"/>
      <name val="Calibri"/>
      <family val="2"/>
      <scheme val="minor"/>
    </font>
    <font>
      <b/>
      <sz val="14"/>
      <color theme="1"/>
      <name val="Arial"/>
      <family val="2"/>
    </font>
    <font>
      <sz val="14"/>
      <color theme="1"/>
      <name val="Arial"/>
      <family val="2"/>
    </font>
    <font>
      <sz val="10"/>
      <color theme="1"/>
      <name val="Calibri"/>
      <family val="2"/>
      <scheme val="minor"/>
    </font>
    <font>
      <u/>
      <sz val="11"/>
      <color theme="1"/>
      <name val="Calibri"/>
      <family val="2"/>
      <scheme val="minor"/>
    </font>
    <font>
      <sz val="9"/>
      <color indexed="81"/>
      <name val="Segoe UI"/>
      <family val="2"/>
    </font>
    <font>
      <b/>
      <sz val="9"/>
      <color indexed="81"/>
      <name val="Segoe UI"/>
      <family val="2"/>
    </font>
    <font>
      <sz val="10"/>
      <color rgb="FF000000"/>
      <name val="Arial"/>
      <family val="2"/>
    </font>
    <font>
      <b/>
      <sz val="9"/>
      <color indexed="81"/>
      <name val="Tahoma"/>
      <family val="2"/>
    </font>
    <font>
      <i/>
      <sz val="11"/>
      <color theme="1"/>
      <name val="Calibri"/>
      <family val="2"/>
      <scheme val="minor"/>
    </font>
    <font>
      <b/>
      <sz val="13"/>
      <name val="Arial"/>
      <family val="2"/>
    </font>
    <font>
      <sz val="13"/>
      <name val="Arial"/>
      <family val="2"/>
    </font>
    <font>
      <sz val="8"/>
      <color rgb="FFFF0000"/>
      <name val="Arial"/>
      <family val="2"/>
    </font>
  </fonts>
  <fills count="14">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indexed="9"/>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FFFFCC"/>
        <bgColor indexed="64"/>
      </patternFill>
    </fill>
    <fill>
      <patternFill patternType="solid">
        <fgColor rgb="FFFFFF00"/>
        <bgColor indexed="64"/>
      </patternFill>
    </fill>
    <fill>
      <patternFill patternType="solid">
        <fgColor theme="9" tint="0.79998168889431442"/>
        <bgColor indexed="64"/>
      </patternFill>
    </fill>
    <fill>
      <patternFill patternType="solid">
        <fgColor theme="6" tint="0.7999816888943144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style="thin">
        <color theme="0" tint="-0.499984740745262"/>
      </left>
      <right/>
      <top style="thin">
        <color theme="0" tint="-0.499984740745262"/>
      </top>
      <bottom style="thin">
        <color theme="0" tint="-0.499984740745262"/>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s>
  <cellStyleXfs count="147">
    <xf numFmtId="0" fontId="0" fillId="0" borderId="0"/>
    <xf numFmtId="44" fontId="16" fillId="0" borderId="0" applyFont="0" applyFill="0" applyBorder="0" applyAlignment="0" applyProtection="0"/>
    <xf numFmtId="9" fontId="16" fillId="0" borderId="0" applyFont="0" applyFill="0" applyBorder="0" applyAlignment="0" applyProtection="0"/>
    <xf numFmtId="0" fontId="15" fillId="0" borderId="0"/>
    <xf numFmtId="0" fontId="14" fillId="0" borderId="0"/>
    <xf numFmtId="44" fontId="14" fillId="0" borderId="0" applyFont="0" applyFill="0" applyBorder="0" applyAlignment="0" applyProtection="0"/>
    <xf numFmtId="0" fontId="12" fillId="0" borderId="0"/>
    <xf numFmtId="0" fontId="26" fillId="0" borderId="0"/>
    <xf numFmtId="165" fontId="26" fillId="0" borderId="0" applyFont="0" applyFill="0" applyBorder="0" applyAlignment="0" applyProtection="0"/>
    <xf numFmtId="0" fontId="17" fillId="0" borderId="0"/>
    <xf numFmtId="165" fontId="17"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0" fontId="10" fillId="0" borderId="0"/>
    <xf numFmtId="0" fontId="17" fillId="0" borderId="0"/>
    <xf numFmtId="0" fontId="17" fillId="0" borderId="0"/>
    <xf numFmtId="44" fontId="17" fillId="0" borderId="0" applyFont="0" applyFill="0" applyBorder="0" applyAlignment="0" applyProtection="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44" fontId="9" fillId="0" borderId="0" applyFont="0" applyFill="0" applyBorder="0" applyAlignment="0" applyProtection="0"/>
    <xf numFmtId="0" fontId="9" fillId="0" borderId="0"/>
    <xf numFmtId="0" fontId="8" fillId="0" borderId="0"/>
    <xf numFmtId="0" fontId="6" fillId="0" borderId="0"/>
    <xf numFmtId="0" fontId="6" fillId="0" borderId="0"/>
    <xf numFmtId="0" fontId="6"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 fillId="0" borderId="0"/>
  </cellStyleXfs>
  <cellXfs count="479">
    <xf numFmtId="0" fontId="0" fillId="0" borderId="0" xfId="0"/>
    <xf numFmtId="0" fontId="15" fillId="0" borderId="0" xfId="3"/>
    <xf numFmtId="0" fontId="19" fillId="0" borderId="0" xfId="4" applyFont="1"/>
    <xf numFmtId="0" fontId="19" fillId="0" borderId="0" xfId="4" applyFont="1" applyAlignment="1">
      <alignment wrapText="1"/>
    </xf>
    <xf numFmtId="0" fontId="14" fillId="0" borderId="0" xfId="4"/>
    <xf numFmtId="0" fontId="14" fillId="0" borderId="0" xfId="4" applyAlignment="1">
      <alignment wrapText="1"/>
    </xf>
    <xf numFmtId="164" fontId="19" fillId="0" borderId="0" xfId="4" applyNumberFormat="1" applyFont="1" applyAlignment="1">
      <alignment vertical="center"/>
    </xf>
    <xf numFmtId="0" fontId="19" fillId="0" borderId="0" xfId="4" applyFont="1" applyAlignment="1">
      <alignment vertical="center"/>
    </xf>
    <xf numFmtId="44" fontId="19" fillId="0" borderId="0" xfId="1" applyFont="1" applyAlignment="1">
      <alignment vertical="center"/>
    </xf>
    <xf numFmtId="0" fontId="14" fillId="0" borderId="0" xfId="4" applyAlignment="1">
      <alignment vertical="center"/>
    </xf>
    <xf numFmtId="164" fontId="14" fillId="0" borderId="0" xfId="4" applyNumberFormat="1" applyAlignment="1">
      <alignment vertical="center"/>
    </xf>
    <xf numFmtId="0" fontId="20" fillId="0" borderId="0" xfId="0" applyFont="1"/>
    <xf numFmtId="49" fontId="20" fillId="0" borderId="0" xfId="0" applyNumberFormat="1" applyFont="1" applyAlignment="1">
      <alignment horizontal="center"/>
    </xf>
    <xf numFmtId="0" fontId="20" fillId="0" borderId="0" xfId="0" applyFont="1" applyAlignment="1">
      <alignment horizontal="center"/>
    </xf>
    <xf numFmtId="14" fontId="20" fillId="0" borderId="0" xfId="0" applyNumberFormat="1" applyFont="1"/>
    <xf numFmtId="0" fontId="21" fillId="0" borderId="0" xfId="0" applyFont="1"/>
    <xf numFmtId="0" fontId="21" fillId="0" borderId="0" xfId="0" applyFont="1" applyAlignment="1">
      <alignment horizontal="left" wrapText="1"/>
    </xf>
    <xf numFmtId="0" fontId="21" fillId="0" borderId="0" xfId="0" applyFont="1" applyAlignment="1">
      <alignment horizontal="center"/>
    </xf>
    <xf numFmtId="44" fontId="21" fillId="0" borderId="0" xfId="1" applyFont="1"/>
    <xf numFmtId="0" fontId="21" fillId="0" borderId="0" xfId="0" applyFont="1" applyAlignment="1">
      <alignment horizontal="center" wrapText="1"/>
    </xf>
    <xf numFmtId="0" fontId="21" fillId="0" borderId="0" xfId="0" applyFont="1" applyFill="1"/>
    <xf numFmtId="0" fontId="21" fillId="0" borderId="0" xfId="0" applyFont="1" applyFill="1" applyBorder="1" applyAlignment="1">
      <alignment horizontal="center"/>
    </xf>
    <xf numFmtId="0" fontId="21" fillId="0" borderId="0" xfId="0" applyFont="1" applyFill="1" applyAlignment="1">
      <alignment horizontal="center"/>
    </xf>
    <xf numFmtId="0" fontId="22" fillId="0" borderId="0" xfId="0" applyFont="1"/>
    <xf numFmtId="49" fontId="22" fillId="0" borderId="0" xfId="0" applyNumberFormat="1" applyFont="1" applyAlignment="1">
      <alignment horizontal="center"/>
    </xf>
    <xf numFmtId="0" fontId="22" fillId="0" borderId="0" xfId="0" applyFont="1" applyAlignment="1">
      <alignment horizontal="center"/>
    </xf>
    <xf numFmtId="14" fontId="22" fillId="0" borderId="0" xfId="0" applyNumberFormat="1" applyFont="1"/>
    <xf numFmtId="9" fontId="21" fillId="0" borderId="0" xfId="2" applyFont="1" applyAlignment="1">
      <alignment horizontal="center"/>
    </xf>
    <xf numFmtId="44" fontId="21" fillId="0" borderId="0" xfId="1" applyFont="1" applyAlignment="1">
      <alignment horizontal="right"/>
    </xf>
    <xf numFmtId="14" fontId="21" fillId="0" borderId="0" xfId="1" applyNumberFormat="1" applyFont="1"/>
    <xf numFmtId="0" fontId="21" fillId="3" borderId="0" xfId="0" applyFont="1" applyFill="1" applyAlignment="1">
      <alignment horizontal="center"/>
    </xf>
    <xf numFmtId="0" fontId="21" fillId="3" borderId="0" xfId="0" applyFont="1" applyFill="1"/>
    <xf numFmtId="14" fontId="21" fillId="3" borderId="0" xfId="0" applyNumberFormat="1" applyFont="1" applyFill="1"/>
    <xf numFmtId="0" fontId="21" fillId="0" borderId="0" xfId="0" applyFont="1" applyFill="1" applyBorder="1" applyAlignment="1"/>
    <xf numFmtId="0" fontId="21" fillId="0" borderId="0" xfId="4" applyFont="1"/>
    <xf numFmtId="0" fontId="13" fillId="0" borderId="0" xfId="4" applyFont="1" applyAlignment="1">
      <alignment wrapText="1"/>
    </xf>
    <xf numFmtId="44" fontId="13" fillId="0" borderId="0" xfId="1" applyFont="1" applyAlignment="1">
      <alignment vertical="center"/>
    </xf>
    <xf numFmtId="0" fontId="13" fillId="0" borderId="0" xfId="4" applyFont="1"/>
    <xf numFmtId="44" fontId="13" fillId="0" borderId="0" xfId="1" applyFont="1" applyAlignment="1">
      <alignment wrapText="1"/>
    </xf>
    <xf numFmtId="0" fontId="19" fillId="0" borderId="0" xfId="4" applyNumberFormat="1" applyFont="1" applyAlignment="1">
      <alignment horizontal="left" vertical="center"/>
    </xf>
    <xf numFmtId="0" fontId="14" fillId="0" borderId="0" xfId="4" applyNumberFormat="1" applyAlignment="1">
      <alignment horizontal="left" vertical="center"/>
    </xf>
    <xf numFmtId="0" fontId="21" fillId="0" borderId="0" xfId="0" applyFont="1" applyFill="1" applyBorder="1" applyAlignment="1">
      <alignment horizontal="left"/>
    </xf>
    <xf numFmtId="0" fontId="22" fillId="0" borderId="0" xfId="0" applyFont="1" applyAlignment="1">
      <alignment vertical="top"/>
    </xf>
    <xf numFmtId="0" fontId="0" fillId="0" borderId="0" xfId="0" applyNumberFormat="1"/>
    <xf numFmtId="0" fontId="21" fillId="3" borderId="0" xfId="0" applyFont="1" applyFill="1" applyBorder="1" applyAlignment="1"/>
    <xf numFmtId="0" fontId="21" fillId="3" borderId="0" xfId="0" applyFont="1" applyFill="1" applyBorder="1" applyAlignment="1">
      <alignment vertical="center"/>
    </xf>
    <xf numFmtId="0" fontId="21" fillId="0" borderId="0" xfId="0" applyFont="1" applyAlignment="1">
      <alignment horizontal="right" wrapText="1" indent="4"/>
    </xf>
    <xf numFmtId="0" fontId="20" fillId="0" borderId="0" xfId="0" applyFont="1" applyAlignment="1">
      <alignment horizontal="left"/>
    </xf>
    <xf numFmtId="0" fontId="22" fillId="0" borderId="0" xfId="0" applyFont="1" applyAlignment="1">
      <alignment horizontal="left"/>
    </xf>
    <xf numFmtId="0" fontId="18" fillId="0" borderId="0" xfId="0" applyFont="1" applyAlignment="1">
      <alignment horizontal="left" vertical="center" wrapText="1"/>
    </xf>
    <xf numFmtId="0" fontId="18" fillId="0" borderId="1" xfId="0" applyFont="1" applyBorder="1" applyAlignment="1">
      <alignment horizontal="center" vertical="center" wrapText="1"/>
    </xf>
    <xf numFmtId="44" fontId="18" fillId="0" borderId="1" xfId="1" applyFont="1" applyBorder="1" applyAlignment="1">
      <alignment horizontal="center" vertical="center" wrapText="1"/>
    </xf>
    <xf numFmtId="0" fontId="19" fillId="0" borderId="0" xfId="4" applyFont="1" applyAlignment="1">
      <alignment horizontal="center"/>
    </xf>
    <xf numFmtId="0" fontId="14" fillId="0" borderId="0" xfId="4" applyAlignment="1">
      <alignment horizontal="center"/>
    </xf>
    <xf numFmtId="0" fontId="22" fillId="0" borderId="0" xfId="4" applyFont="1" applyAlignment="1">
      <alignment wrapText="1"/>
    </xf>
    <xf numFmtId="44" fontId="22" fillId="0" borderId="0" xfId="1" applyFont="1" applyAlignment="1">
      <alignment vertical="center"/>
    </xf>
    <xf numFmtId="0" fontId="24" fillId="0" borderId="0" xfId="4" applyFont="1" applyAlignment="1">
      <alignment vertical="center"/>
    </xf>
    <xf numFmtId="0" fontId="22" fillId="0" borderId="0" xfId="4" applyFont="1" applyAlignment="1">
      <alignment vertical="center" wrapText="1"/>
    </xf>
    <xf numFmtId="0" fontId="26" fillId="0" borderId="0" xfId="7" applyFill="1"/>
    <xf numFmtId="0" fontId="27" fillId="0" borderId="0" xfId="7" applyFont="1" applyFill="1" applyAlignment="1"/>
    <xf numFmtId="0" fontId="26" fillId="0" borderId="0" xfId="7"/>
    <xf numFmtId="0" fontId="27" fillId="0" borderId="0" xfId="7" applyFont="1" applyFill="1" applyAlignment="1"/>
    <xf numFmtId="0" fontId="27" fillId="0" borderId="0" xfId="7" applyFont="1" applyFill="1" applyAlignment="1">
      <alignment horizontal="right"/>
    </xf>
    <xf numFmtId="0" fontId="17" fillId="0" borderId="0" xfId="15"/>
    <xf numFmtId="0" fontId="17" fillId="0" borderId="1" xfId="15" applyBorder="1"/>
    <xf numFmtId="0" fontId="17" fillId="8" borderId="1" xfId="15" applyFill="1" applyBorder="1"/>
    <xf numFmtId="0" fontId="17" fillId="0" borderId="0" xfId="7" applyFont="1" applyAlignment="1">
      <alignment vertical="center" wrapText="1"/>
    </xf>
    <xf numFmtId="0" fontId="31" fillId="0" borderId="0" xfId="0" applyFont="1"/>
    <xf numFmtId="0" fontId="0" fillId="0" borderId="0" xfId="0"/>
    <xf numFmtId="0" fontId="20" fillId="0" borderId="0" xfId="0" applyFont="1" applyAlignment="1">
      <alignment horizontal="center"/>
    </xf>
    <xf numFmtId="0" fontId="21" fillId="0" borderId="0" xfId="0" applyFont="1" applyAlignment="1">
      <alignment horizontal="center"/>
    </xf>
    <xf numFmtId="0" fontId="21" fillId="0" borderId="0" xfId="0" applyFont="1" applyFill="1" applyAlignment="1">
      <alignment horizontal="center"/>
    </xf>
    <xf numFmtId="0" fontId="22" fillId="0" borderId="0" xfId="0" applyFont="1" applyAlignment="1">
      <alignment horizontal="center"/>
    </xf>
    <xf numFmtId="44" fontId="22" fillId="0" borderId="0" xfId="1" applyFont="1" applyAlignment="1">
      <alignment vertical="center"/>
    </xf>
    <xf numFmtId="0" fontId="22" fillId="0" borderId="1" xfId="0" applyFont="1" applyFill="1" applyBorder="1" applyAlignment="1">
      <alignment horizontal="center" vertical="center" wrapText="1"/>
    </xf>
    <xf numFmtId="0" fontId="17" fillId="0" borderId="0" xfId="15" applyAlignment="1">
      <alignment wrapText="1"/>
    </xf>
    <xf numFmtId="0" fontId="22" fillId="0" borderId="0" xfId="0" applyFont="1" applyAlignment="1">
      <alignment horizontal="right" vertical="center" wrapText="1"/>
    </xf>
    <xf numFmtId="1" fontId="22" fillId="0" borderId="1" xfId="0" applyNumberFormat="1" applyFont="1" applyBorder="1" applyAlignment="1">
      <alignment horizontal="center" vertical="center"/>
    </xf>
    <xf numFmtId="0" fontId="22" fillId="0" borderId="0" xfId="0" applyFont="1" applyAlignment="1">
      <alignment vertical="center"/>
    </xf>
    <xf numFmtId="0" fontId="17" fillId="0" borderId="0" xfId="7" applyFont="1" applyFill="1" applyAlignment="1" applyProtection="1">
      <alignment vertical="center" wrapText="1"/>
    </xf>
    <xf numFmtId="0" fontId="17" fillId="0" borderId="0" xfId="7" applyFont="1" applyFill="1" applyBorder="1" applyAlignment="1" applyProtection="1">
      <alignment horizontal="left" vertical="center" wrapText="1"/>
    </xf>
    <xf numFmtId="0" fontId="17" fillId="0" borderId="0" xfId="15" applyFill="1" applyAlignment="1" applyProtection="1">
      <alignment wrapText="1"/>
    </xf>
    <xf numFmtId="0" fontId="9" fillId="0" borderId="0" xfId="4" applyFont="1" applyAlignment="1">
      <alignment vertical="center"/>
    </xf>
    <xf numFmtId="14" fontId="21" fillId="3" borderId="7" xfId="0" applyNumberFormat="1" applyFont="1" applyFill="1" applyBorder="1" applyAlignment="1">
      <alignment horizontal="left"/>
    </xf>
    <xf numFmtId="0" fontId="21" fillId="3" borderId="7" xfId="0" applyFont="1" applyFill="1" applyBorder="1" applyAlignment="1">
      <alignment horizontal="left"/>
    </xf>
    <xf numFmtId="0" fontId="21" fillId="3" borderId="3" xfId="0" applyFont="1" applyFill="1" applyBorder="1" applyAlignment="1">
      <alignment horizontal="left"/>
    </xf>
    <xf numFmtId="0" fontId="24" fillId="0" borderId="4" xfId="4" applyFont="1" applyBorder="1" applyAlignment="1" applyProtection="1">
      <alignment horizontal="center" vertical="center" wrapText="1"/>
    </xf>
    <xf numFmtId="44" fontId="18" fillId="0" borderId="5" xfId="1" applyFont="1" applyBorder="1" applyAlignment="1" applyProtection="1">
      <alignment horizontal="center" vertical="top" wrapText="1"/>
    </xf>
    <xf numFmtId="0" fontId="24" fillId="0" borderId="6" xfId="4" applyFont="1" applyBorder="1" applyAlignment="1" applyProtection="1">
      <alignment horizontal="center" vertical="center" wrapText="1"/>
    </xf>
    <xf numFmtId="0" fontId="18" fillId="0" borderId="4" xfId="4" applyFont="1" applyBorder="1" applyAlignment="1" applyProtection="1">
      <alignment horizontal="center" vertical="center" wrapText="1"/>
    </xf>
    <xf numFmtId="44" fontId="18" fillId="0" borderId="5" xfId="1" applyFont="1" applyBorder="1" applyAlignment="1" applyProtection="1">
      <alignment horizontal="center" vertical="center" wrapText="1"/>
    </xf>
    <xf numFmtId="0" fontId="18" fillId="0" borderId="6" xfId="4" applyFont="1" applyBorder="1" applyAlignment="1" applyProtection="1">
      <alignment horizontal="center" vertical="center" wrapText="1"/>
    </xf>
    <xf numFmtId="0" fontId="21" fillId="0" borderId="0" xfId="4" applyFont="1" applyAlignment="1">
      <alignment vertical="center"/>
    </xf>
    <xf numFmtId="0" fontId="21" fillId="3" borderId="0" xfId="0" applyFont="1" applyFill="1" applyBorder="1" applyAlignment="1" applyProtection="1">
      <alignment horizontal="left"/>
    </xf>
    <xf numFmtId="49" fontId="21" fillId="3" borderId="0" xfId="0" applyNumberFormat="1" applyFont="1" applyFill="1" applyBorder="1" applyAlignment="1" applyProtection="1"/>
    <xf numFmtId="14" fontId="21" fillId="3" borderId="0" xfId="0" applyNumberFormat="1" applyFont="1" applyFill="1" applyBorder="1" applyAlignment="1" applyProtection="1">
      <alignment horizontal="left"/>
    </xf>
    <xf numFmtId="0" fontId="21" fillId="3" borderId="0" xfId="0" applyFont="1" applyFill="1" applyBorder="1" applyAlignment="1" applyProtection="1"/>
    <xf numFmtId="0" fontId="8" fillId="8" borderId="1" xfId="26" applyFont="1" applyFill="1" applyBorder="1" applyAlignment="1">
      <alignment horizontal="left" vertical="center" wrapText="1"/>
    </xf>
    <xf numFmtId="0" fontId="0" fillId="8" borderId="1" xfId="0" applyFont="1" applyFill="1" applyBorder="1" applyAlignment="1">
      <alignment horizontal="justify" vertical="center" wrapText="1"/>
    </xf>
    <xf numFmtId="0" fontId="21" fillId="3" borderId="7" xfId="0" applyFont="1" applyFill="1" applyBorder="1" applyAlignment="1">
      <alignment horizontal="left"/>
    </xf>
    <xf numFmtId="0" fontId="24" fillId="0" borderId="0" xfId="4" applyFont="1" applyBorder="1" applyAlignment="1">
      <alignment vertical="center" wrapText="1"/>
    </xf>
    <xf numFmtId="0" fontId="7" fillId="0" borderId="0" xfId="3" applyFont="1"/>
    <xf numFmtId="0" fontId="18" fillId="9" borderId="1" xfId="14" applyFont="1" applyFill="1" applyBorder="1" applyAlignment="1">
      <alignment horizontal="center"/>
    </xf>
    <xf numFmtId="0" fontId="22" fillId="0" borderId="1" xfId="0" applyFont="1" applyBorder="1" applyAlignment="1">
      <alignment horizontal="center"/>
    </xf>
    <xf numFmtId="0" fontId="28" fillId="0" borderId="0" xfId="15" applyFont="1" applyFill="1"/>
    <xf numFmtId="0" fontId="28" fillId="0" borderId="0" xfId="15" applyFont="1"/>
    <xf numFmtId="0" fontId="17" fillId="0" borderId="0" xfId="15" applyFill="1"/>
    <xf numFmtId="0" fontId="17" fillId="0" borderId="0" xfId="15" applyAlignment="1">
      <alignment vertical="center"/>
    </xf>
    <xf numFmtId="0" fontId="17" fillId="0" borderId="0" xfId="15" applyFont="1" applyFill="1" applyAlignment="1">
      <alignment vertical="center" wrapText="1"/>
    </xf>
    <xf numFmtId="0" fontId="17" fillId="0" borderId="0" xfId="15" applyFont="1" applyAlignment="1">
      <alignment vertical="center" wrapText="1"/>
    </xf>
    <xf numFmtId="0" fontId="17" fillId="0" borderId="0" xfId="15" applyFill="1" applyAlignment="1">
      <alignment vertical="center" wrapText="1"/>
    </xf>
    <xf numFmtId="0" fontId="17" fillId="0" borderId="0" xfId="15" applyAlignment="1">
      <alignment vertical="center" wrapText="1"/>
    </xf>
    <xf numFmtId="0" fontId="17" fillId="0" borderId="0" xfId="15" applyBorder="1" applyAlignment="1">
      <alignment wrapText="1"/>
    </xf>
    <xf numFmtId="0" fontId="17" fillId="0" borderId="0" xfId="15" applyFont="1" applyFill="1" applyBorder="1" applyAlignment="1">
      <alignment horizontal="right" vertical="center" wrapText="1"/>
    </xf>
    <xf numFmtId="0" fontId="17" fillId="0" borderId="0" xfId="15" applyFont="1" applyFill="1" applyBorder="1" applyAlignment="1">
      <alignment horizontal="left" vertical="center" wrapText="1"/>
    </xf>
    <xf numFmtId="0" fontId="29" fillId="0" borderId="0" xfId="15" applyFont="1" applyAlignment="1">
      <alignment vertical="center" wrapText="1"/>
    </xf>
    <xf numFmtId="0" fontId="17" fillId="0" borderId="0" xfId="15" applyFill="1" applyAlignment="1">
      <alignment wrapText="1"/>
    </xf>
    <xf numFmtId="0" fontId="17" fillId="0" borderId="0" xfId="15" applyFill="1" applyBorder="1" applyAlignment="1" applyProtection="1">
      <alignment horizontal="left" wrapText="1"/>
    </xf>
    <xf numFmtId="0" fontId="17" fillId="0" borderId="0" xfId="15" applyFill="1" applyAlignment="1">
      <alignment horizontal="left" vertical="center" wrapText="1"/>
    </xf>
    <xf numFmtId="0" fontId="17" fillId="0" borderId="0" xfId="15" applyAlignment="1">
      <alignment horizontal="left" vertical="center" wrapText="1"/>
    </xf>
    <xf numFmtId="0" fontId="17" fillId="7" borderId="0" xfId="15" applyFill="1" applyAlignment="1" applyProtection="1">
      <alignment wrapText="1"/>
    </xf>
    <xf numFmtId="0" fontId="17" fillId="7" borderId="0" xfId="15" applyFill="1" applyAlignment="1">
      <alignment wrapText="1"/>
    </xf>
    <xf numFmtId="0" fontId="28" fillId="0" borderId="0" xfId="15" applyFont="1" applyFill="1" applyAlignment="1">
      <alignment wrapText="1"/>
    </xf>
    <xf numFmtId="0" fontId="23" fillId="0" borderId="12" xfId="15" applyFont="1" applyFill="1" applyBorder="1" applyAlignment="1">
      <alignment vertical="center" wrapText="1"/>
    </xf>
    <xf numFmtId="1" fontId="23" fillId="6" borderId="1" xfId="15" applyNumberFormat="1" applyFont="1" applyFill="1" applyBorder="1" applyAlignment="1" applyProtection="1">
      <alignment horizontal="center" vertical="center" wrapText="1"/>
    </xf>
    <xf numFmtId="0" fontId="17" fillId="7" borderId="0" xfId="15" applyFill="1" applyAlignment="1" applyProtection="1">
      <alignment vertical="center" wrapText="1"/>
    </xf>
    <xf numFmtId="0" fontId="17" fillId="0" borderId="0" xfId="15" applyFont="1" applyFill="1"/>
    <xf numFmtId="0" fontId="17" fillId="0" borderId="0" xfId="15" applyFill="1" applyBorder="1" applyAlignment="1">
      <alignment wrapText="1"/>
    </xf>
    <xf numFmtId="49" fontId="21" fillId="3" borderId="7" xfId="0" applyNumberFormat="1" applyFont="1" applyFill="1" applyBorder="1" applyAlignment="1">
      <alignment horizontal="left"/>
    </xf>
    <xf numFmtId="0" fontId="32" fillId="0" borderId="0" xfId="4" applyFont="1" applyAlignment="1">
      <alignment horizontal="left"/>
    </xf>
    <xf numFmtId="0" fontId="32" fillId="0" borderId="0" xfId="4" applyFont="1"/>
    <xf numFmtId="0" fontId="21" fillId="0" borderId="3" xfId="0" applyFont="1" applyFill="1" applyBorder="1" applyAlignment="1" applyProtection="1">
      <alignment horizontal="left"/>
    </xf>
    <xf numFmtId="0" fontId="21" fillId="0" borderId="7" xfId="0" applyFont="1" applyFill="1" applyBorder="1" applyAlignment="1" applyProtection="1">
      <alignment horizontal="left"/>
    </xf>
    <xf numFmtId="49" fontId="21" fillId="0" borderId="7" xfId="0" applyNumberFormat="1" applyFont="1" applyFill="1" applyBorder="1" applyAlignment="1" applyProtection="1"/>
    <xf numFmtId="14" fontId="21" fillId="0" borderId="7" xfId="0" applyNumberFormat="1" applyFont="1" applyFill="1" applyBorder="1" applyAlignment="1" applyProtection="1">
      <alignment horizontal="left"/>
    </xf>
    <xf numFmtId="0" fontId="0" fillId="0" borderId="0" xfId="0" applyFont="1"/>
    <xf numFmtId="0" fontId="21" fillId="3" borderId="0" xfId="0" applyFont="1" applyFill="1" applyBorder="1" applyAlignment="1" applyProtection="1">
      <alignment horizontal="center"/>
    </xf>
    <xf numFmtId="0" fontId="21" fillId="3" borderId="3" xfId="0" applyFont="1" applyFill="1" applyBorder="1" applyAlignment="1" applyProtection="1">
      <alignment horizontal="center"/>
    </xf>
    <xf numFmtId="0" fontId="22" fillId="10" borderId="1" xfId="0" applyFont="1" applyFill="1" applyBorder="1" applyAlignment="1" applyProtection="1">
      <alignment horizontal="center" vertical="center" wrapText="1"/>
      <protection locked="0"/>
    </xf>
    <xf numFmtId="0" fontId="18" fillId="3" borderId="1" xfId="30" applyFont="1" applyFill="1" applyBorder="1"/>
    <xf numFmtId="0" fontId="23" fillId="3" borderId="1" xfId="30" applyFont="1" applyFill="1" applyBorder="1"/>
    <xf numFmtId="0" fontId="23" fillId="3" borderId="9" xfId="30" applyFont="1" applyFill="1" applyBorder="1"/>
    <xf numFmtId="0" fontId="18" fillId="5" borderId="1" xfId="30" applyFont="1" applyFill="1" applyBorder="1"/>
    <xf numFmtId="0" fontId="5" fillId="5" borderId="1" xfId="30" applyFill="1" applyBorder="1"/>
    <xf numFmtId="0" fontId="32" fillId="0" borderId="0" xfId="0" applyFont="1" applyAlignment="1">
      <alignment horizontal="left"/>
    </xf>
    <xf numFmtId="0" fontId="33" fillId="0" borderId="0" xfId="0" applyFont="1" applyAlignment="1">
      <alignment horizontal="left"/>
    </xf>
    <xf numFmtId="49" fontId="33" fillId="0" borderId="0" xfId="0" applyNumberFormat="1" applyFont="1" applyAlignment="1">
      <alignment horizontal="center"/>
    </xf>
    <xf numFmtId="14" fontId="33" fillId="0" borderId="0" xfId="0" applyNumberFormat="1" applyFont="1"/>
    <xf numFmtId="0" fontId="33" fillId="0" borderId="0" xfId="0" applyFont="1"/>
    <xf numFmtId="0" fontId="18" fillId="0" borderId="5" xfId="4" applyFont="1" applyBorder="1" applyAlignment="1" applyProtection="1">
      <alignment horizontal="left" vertical="center" wrapText="1" indent="1"/>
    </xf>
    <xf numFmtId="0" fontId="18" fillId="0" borderId="5" xfId="4" applyNumberFormat="1" applyFont="1" applyBorder="1" applyAlignment="1" applyProtection="1">
      <alignment horizontal="left" vertical="center" wrapText="1" indent="1"/>
    </xf>
    <xf numFmtId="0" fontId="22" fillId="0" borderId="1" xfId="0" applyFont="1" applyFill="1" applyBorder="1" applyAlignment="1" applyProtection="1">
      <alignment horizontal="left" vertical="center" wrapText="1" indent="1"/>
    </xf>
    <xf numFmtId="0" fontId="24" fillId="0" borderId="5" xfId="4" applyNumberFormat="1" applyFont="1" applyBorder="1" applyAlignment="1" applyProtection="1">
      <alignment horizontal="left" vertical="center" wrapText="1" indent="1"/>
    </xf>
    <xf numFmtId="0" fontId="22" fillId="0" borderId="2" xfId="0" applyFont="1" applyFill="1" applyBorder="1" applyAlignment="1" applyProtection="1">
      <alignment horizontal="left" vertical="center" wrapText="1" indent="1"/>
    </xf>
    <xf numFmtId="0" fontId="24" fillId="0" borderId="5" xfId="4" applyFont="1" applyBorder="1" applyAlignment="1" applyProtection="1">
      <alignment horizontal="left" vertical="center" wrapText="1" indent="1"/>
    </xf>
    <xf numFmtId="0" fontId="18" fillId="0" borderId="1" xfId="0" applyFont="1" applyBorder="1" applyAlignment="1">
      <alignment horizontal="left" vertical="center" wrapText="1" indent="1"/>
    </xf>
    <xf numFmtId="0" fontId="22" fillId="0" borderId="1" xfId="0" applyFont="1" applyFill="1" applyBorder="1" applyAlignment="1">
      <alignment horizontal="left" vertical="center" wrapText="1" indent="1"/>
    </xf>
    <xf numFmtId="0" fontId="33" fillId="0" borderId="0" xfId="0" applyFont="1" applyAlignment="1">
      <alignment horizontal="left" wrapText="1" indent="1"/>
    </xf>
    <xf numFmtId="0" fontId="20" fillId="0" borderId="0" xfId="0" applyFont="1" applyAlignment="1">
      <alignment horizontal="left" wrapText="1" indent="1"/>
    </xf>
    <xf numFmtId="0" fontId="21" fillId="0" borderId="0" xfId="0" applyFont="1" applyAlignment="1">
      <alignment horizontal="left" wrapText="1" indent="1"/>
    </xf>
    <xf numFmtId="0" fontId="21" fillId="0" borderId="0" xfId="0" applyFont="1" applyFill="1" applyAlignment="1">
      <alignment horizontal="left" wrapText="1" indent="1"/>
    </xf>
    <xf numFmtId="0" fontId="22" fillId="10" borderId="1" xfId="0" applyFont="1" applyFill="1" applyBorder="1" applyAlignment="1" applyProtection="1">
      <alignment horizontal="left" vertical="center" wrapText="1" indent="1"/>
      <protection locked="0"/>
    </xf>
    <xf numFmtId="0" fontId="22" fillId="0" borderId="0" xfId="0" applyFont="1" applyAlignment="1">
      <alignment horizontal="left" wrapText="1" indent="1"/>
    </xf>
    <xf numFmtId="0" fontId="17" fillId="8" borderId="1" xfId="15" applyFill="1" applyBorder="1" applyAlignment="1"/>
    <xf numFmtId="10" fontId="24" fillId="0" borderId="0" xfId="2" applyNumberFormat="1" applyFont="1" applyBorder="1" applyAlignment="1">
      <alignment horizontal="center" vertical="center"/>
    </xf>
    <xf numFmtId="0" fontId="17" fillId="0" borderId="1" xfId="15" applyBorder="1" applyAlignment="1"/>
    <xf numFmtId="44" fontId="22" fillId="0" borderId="0" xfId="1" applyFont="1" applyAlignment="1">
      <alignment horizontal="right" vertical="center" indent="2"/>
    </xf>
    <xf numFmtId="0" fontId="21" fillId="0" borderId="0" xfId="4" applyFont="1" applyAlignment="1">
      <alignment horizontal="right" vertical="center" indent="2"/>
    </xf>
    <xf numFmtId="10" fontId="24" fillId="0" borderId="17" xfId="2" applyNumberFormat="1" applyFont="1" applyBorder="1" applyAlignment="1">
      <alignment horizontal="right" vertical="center" indent="2"/>
    </xf>
    <xf numFmtId="10" fontId="24" fillId="0" borderId="18" xfId="2" applyNumberFormat="1" applyFont="1" applyBorder="1" applyAlignment="1">
      <alignment horizontal="right" vertical="center" indent="2"/>
    </xf>
    <xf numFmtId="10" fontId="24" fillId="0" borderId="22" xfId="2" applyNumberFormat="1" applyFont="1" applyBorder="1" applyAlignment="1">
      <alignment horizontal="right" vertical="center" indent="2"/>
    </xf>
    <xf numFmtId="10" fontId="24" fillId="0" borderId="18" xfId="4" applyNumberFormat="1" applyFont="1" applyBorder="1" applyAlignment="1">
      <alignment horizontal="right" vertical="center" indent="2"/>
    </xf>
    <xf numFmtId="0" fontId="24" fillId="0" borderId="0" xfId="4" applyFont="1" applyAlignment="1">
      <alignment horizontal="left" vertical="center" wrapText="1" indent="1"/>
    </xf>
    <xf numFmtId="0" fontId="24" fillId="0" borderId="21" xfId="4" applyFont="1" applyBorder="1" applyAlignment="1">
      <alignment horizontal="left" vertical="center" indent="1"/>
    </xf>
    <xf numFmtId="0" fontId="24" fillId="0" borderId="14" xfId="4" applyFont="1" applyBorder="1" applyAlignment="1">
      <alignment horizontal="left" vertical="center" indent="1"/>
    </xf>
    <xf numFmtId="0" fontId="24" fillId="0" borderId="14" xfId="4" applyFont="1" applyBorder="1" applyAlignment="1">
      <alignment horizontal="left" vertical="center" wrapText="1" indent="1"/>
    </xf>
    <xf numFmtId="0" fontId="24" fillId="0" borderId="0" xfId="4" applyFont="1" applyAlignment="1">
      <alignment horizontal="left" vertical="center" indent="1"/>
    </xf>
    <xf numFmtId="0" fontId="24" fillId="0" borderId="1" xfId="4" applyFont="1" applyBorder="1" applyAlignment="1">
      <alignment horizontal="left" vertical="center" wrapText="1" indent="1"/>
    </xf>
    <xf numFmtId="0" fontId="24" fillId="0" borderId="1" xfId="4" applyFont="1" applyFill="1" applyBorder="1" applyAlignment="1">
      <alignment horizontal="left" vertical="center" indent="1"/>
    </xf>
    <xf numFmtId="0" fontId="24" fillId="6" borderId="1" xfId="4" applyFont="1" applyFill="1" applyBorder="1" applyAlignment="1">
      <alignment horizontal="left" vertical="center" wrapText="1" indent="1"/>
    </xf>
    <xf numFmtId="0" fontId="22" fillId="0" borderId="0" xfId="4" applyFont="1" applyAlignment="1">
      <alignment horizontal="left" vertical="center" wrapText="1" indent="1"/>
    </xf>
    <xf numFmtId="0" fontId="24" fillId="6" borderId="1" xfId="4" applyFont="1" applyFill="1" applyBorder="1" applyAlignment="1">
      <alignment horizontal="left" vertical="center" indent="1"/>
    </xf>
    <xf numFmtId="1" fontId="30" fillId="2" borderId="1" xfId="4" applyNumberFormat="1" applyFont="1" applyFill="1" applyBorder="1" applyAlignment="1" applyProtection="1">
      <alignment horizontal="center"/>
    </xf>
    <xf numFmtId="0" fontId="21" fillId="2" borderId="1" xfId="4" applyFont="1" applyFill="1" applyBorder="1" applyAlignment="1" applyProtection="1">
      <alignment vertical="center"/>
      <protection locked="0"/>
    </xf>
    <xf numFmtId="0" fontId="21" fillId="10" borderId="1" xfId="4" applyFont="1" applyFill="1" applyBorder="1" applyAlignment="1" applyProtection="1">
      <alignment vertical="center"/>
      <protection locked="0"/>
    </xf>
    <xf numFmtId="8" fontId="24" fillId="10" borderId="1" xfId="1" applyNumberFormat="1" applyFont="1" applyFill="1" applyBorder="1" applyAlignment="1" applyProtection="1">
      <alignment vertical="center"/>
      <protection locked="0"/>
    </xf>
    <xf numFmtId="167" fontId="21" fillId="0" borderId="0" xfId="4" applyNumberFormat="1" applyFont="1" applyAlignment="1">
      <alignment vertical="center"/>
    </xf>
    <xf numFmtId="0" fontId="1" fillId="8" borderId="1" xfId="26" applyFont="1" applyFill="1" applyBorder="1" applyAlignment="1">
      <alignment horizontal="left" vertical="center" wrapText="1"/>
    </xf>
    <xf numFmtId="1" fontId="18" fillId="2" borderId="1" xfId="47" applyNumberFormat="1" applyFont="1" applyFill="1" applyBorder="1" applyAlignment="1" applyProtection="1">
      <alignment horizontal="center"/>
    </xf>
    <xf numFmtId="0" fontId="24" fillId="2" borderId="2" xfId="0" applyFont="1" applyFill="1" applyBorder="1" applyAlignment="1" applyProtection="1">
      <alignment horizontal="left" vertical="center" wrapText="1" indent="1"/>
    </xf>
    <xf numFmtId="0" fontId="18" fillId="2" borderId="1" xfId="47" applyFont="1" applyFill="1" applyBorder="1" applyAlignment="1" applyProtection="1">
      <alignment vertical="center"/>
    </xf>
    <xf numFmtId="0" fontId="18" fillId="0" borderId="0" xfId="47" applyFont="1"/>
    <xf numFmtId="1" fontId="1" fillId="0" borderId="1" xfId="47" applyNumberFormat="1" applyFont="1" applyBorder="1" applyAlignment="1" applyProtection="1">
      <alignment horizontal="center" vertical="center"/>
    </xf>
    <xf numFmtId="0" fontId="1" fillId="10" borderId="1" xfId="47" applyFont="1" applyFill="1" applyBorder="1" applyAlignment="1" applyProtection="1">
      <alignment vertical="center"/>
      <protection locked="0"/>
    </xf>
    <xf numFmtId="0" fontId="5" fillId="0" borderId="0" xfId="47"/>
    <xf numFmtId="0" fontId="24" fillId="2" borderId="1" xfId="0" applyFont="1" applyFill="1" applyBorder="1" applyAlignment="1" applyProtection="1">
      <alignment horizontal="left" vertical="center" wrapText="1" indent="1"/>
    </xf>
    <xf numFmtId="0" fontId="24" fillId="2" borderId="1" xfId="47" applyFont="1" applyFill="1" applyBorder="1" applyAlignment="1" applyProtection="1">
      <alignment horizontal="left" vertical="center" indent="1"/>
    </xf>
    <xf numFmtId="0" fontId="35" fillId="0" borderId="0" xfId="0" applyFont="1"/>
    <xf numFmtId="0" fontId="21" fillId="0" borderId="0" xfId="0" applyFont="1" applyFill="1" applyBorder="1" applyAlignment="1" applyProtection="1">
      <alignment horizontal="left"/>
    </xf>
    <xf numFmtId="49" fontId="21" fillId="0" borderId="0" xfId="0" applyNumberFormat="1" applyFont="1" applyFill="1" applyBorder="1" applyAlignment="1" applyProtection="1"/>
    <xf numFmtId="14" fontId="21" fillId="0" borderId="0" xfId="0" applyNumberFormat="1" applyFont="1" applyFill="1" applyBorder="1" applyAlignment="1" applyProtection="1">
      <alignment horizontal="left"/>
    </xf>
    <xf numFmtId="0" fontId="0" fillId="0" borderId="0" xfId="0"/>
    <xf numFmtId="0" fontId="31" fillId="0" borderId="0" xfId="0" applyFont="1"/>
    <xf numFmtId="0" fontId="18" fillId="5" borderId="1" xfId="144" applyFont="1" applyFill="1" applyBorder="1"/>
    <xf numFmtId="0" fontId="1" fillId="0" borderId="0" xfId="3" applyFont="1"/>
    <xf numFmtId="0" fontId="17" fillId="11" borderId="1" xfId="15" applyFill="1" applyBorder="1"/>
    <xf numFmtId="1" fontId="18" fillId="2" borderId="1" xfId="47" applyNumberFormat="1" applyFont="1" applyFill="1" applyBorder="1" applyAlignment="1" applyProtection="1">
      <alignment horizontal="center" vertical="center"/>
    </xf>
    <xf numFmtId="0" fontId="18" fillId="2" borderId="1" xfId="47" applyFont="1" applyFill="1" applyBorder="1" applyAlignment="1" applyProtection="1">
      <alignment horizontal="left" vertical="center"/>
    </xf>
    <xf numFmtId="0" fontId="18" fillId="0" borderId="0" xfId="47" applyFont="1" applyAlignment="1">
      <alignment vertical="center"/>
    </xf>
    <xf numFmtId="0" fontId="5" fillId="0" borderId="1" xfId="64" applyFill="1" applyBorder="1"/>
    <xf numFmtId="0" fontId="2" fillId="0" borderId="1" xfId="64" applyFont="1" applyFill="1" applyBorder="1"/>
    <xf numFmtId="0" fontId="5" fillId="0" borderId="1" xfId="64" applyFont="1" applyFill="1" applyBorder="1"/>
    <xf numFmtId="0" fontId="34" fillId="0" borderId="0" xfId="0" applyFont="1" applyFill="1"/>
    <xf numFmtId="0" fontId="3" fillId="0" borderId="1" xfId="64" applyFont="1" applyFill="1" applyBorder="1"/>
    <xf numFmtId="0" fontId="4" fillId="0" borderId="1" xfId="64" applyFont="1" applyFill="1" applyBorder="1"/>
    <xf numFmtId="0" fontId="0" fillId="0" borderId="0" xfId="0" applyFill="1"/>
    <xf numFmtId="0" fontId="15" fillId="0" borderId="0" xfId="3" applyFill="1"/>
    <xf numFmtId="0" fontId="5" fillId="0" borderId="1" xfId="30" applyFill="1" applyBorder="1"/>
    <xf numFmtId="0" fontId="19" fillId="0" borderId="0" xfId="47" applyFont="1" applyFill="1" applyBorder="1" applyAlignment="1">
      <alignment vertical="center"/>
    </xf>
    <xf numFmtId="44" fontId="24" fillId="0" borderId="0" xfId="1" applyFont="1" applyFill="1" applyBorder="1" applyAlignment="1">
      <alignment vertical="center"/>
    </xf>
    <xf numFmtId="0" fontId="19" fillId="0" borderId="0" xfId="47" applyFont="1" applyBorder="1"/>
    <xf numFmtId="0" fontId="19" fillId="0" borderId="0" xfId="47" applyFont="1"/>
    <xf numFmtId="0" fontId="24" fillId="0" borderId="21" xfId="146" applyFont="1" applyBorder="1" applyAlignment="1">
      <alignment horizontal="left" vertical="center" indent="1"/>
    </xf>
    <xf numFmtId="166" fontId="24" fillId="0" borderId="2" xfId="2" applyNumberFormat="1" applyFont="1" applyBorder="1" applyAlignment="1">
      <alignment horizontal="right" vertical="center" indent="2"/>
    </xf>
    <xf numFmtId="166" fontId="24" fillId="0" borderId="1" xfId="2" applyNumberFormat="1" applyFont="1" applyBorder="1" applyAlignment="1">
      <alignment horizontal="right" vertical="center" indent="2"/>
    </xf>
    <xf numFmtId="0" fontId="21" fillId="0" borderId="0" xfId="47" applyFont="1"/>
    <xf numFmtId="0" fontId="19" fillId="0" borderId="15" xfId="146" applyFont="1" applyBorder="1" applyAlignment="1">
      <alignment horizontal="left" vertical="center" indent="1"/>
    </xf>
    <xf numFmtId="166" fontId="19" fillId="0" borderId="19" xfId="146" applyNumberFormat="1" applyFont="1" applyBorder="1" applyAlignment="1">
      <alignment horizontal="right" vertical="center" indent="2"/>
    </xf>
    <xf numFmtId="10" fontId="19" fillId="0" borderId="20" xfId="2" applyNumberFormat="1" applyFont="1" applyBorder="1" applyAlignment="1">
      <alignment horizontal="right" vertical="center" indent="2"/>
    </xf>
    <xf numFmtId="0" fontId="24" fillId="0" borderId="14" xfId="146" applyFont="1" applyBorder="1" applyAlignment="1">
      <alignment horizontal="left" vertical="center" indent="1"/>
    </xf>
    <xf numFmtId="166" fontId="24" fillId="0" borderId="1" xfId="146" applyNumberFormat="1" applyFont="1" applyBorder="1" applyAlignment="1">
      <alignment horizontal="right" vertical="center" indent="2"/>
    </xf>
    <xf numFmtId="10" fontId="24" fillId="0" borderId="18" xfId="146" applyNumberFormat="1" applyFont="1" applyBorder="1" applyAlignment="1">
      <alignment horizontal="right" vertical="center" indent="2"/>
    </xf>
    <xf numFmtId="169" fontId="21" fillId="0" borderId="0" xfId="47" applyNumberFormat="1" applyFont="1"/>
    <xf numFmtId="0" fontId="1" fillId="0" borderId="0" xfId="47" applyFont="1"/>
    <xf numFmtId="0" fontId="24" fillId="0" borderId="13" xfId="28" applyFont="1" applyFill="1" applyBorder="1" applyAlignment="1">
      <alignment horizontal="left" vertical="center" indent="1"/>
    </xf>
    <xf numFmtId="166" fontId="24" fillId="0" borderId="17" xfId="2" applyNumberFormat="1" applyFont="1" applyFill="1" applyBorder="1" applyAlignment="1">
      <alignment horizontal="right" vertical="center" indent="2"/>
    </xf>
    <xf numFmtId="0" fontId="21" fillId="0" borderId="0" xfId="47" applyFont="1" applyBorder="1"/>
    <xf numFmtId="0" fontId="24" fillId="0" borderId="14" xfId="28" applyFont="1" applyFill="1" applyBorder="1" applyAlignment="1">
      <alignment horizontal="left" vertical="center" indent="1"/>
    </xf>
    <xf numFmtId="166" fontId="24" fillId="0" borderId="18" xfId="2" applyNumberFormat="1" applyFont="1" applyFill="1" applyBorder="1" applyAlignment="1">
      <alignment horizontal="right" vertical="center" indent="2"/>
    </xf>
    <xf numFmtId="0" fontId="19" fillId="0" borderId="15" xfId="28" applyFont="1" applyFill="1" applyBorder="1" applyAlignment="1">
      <alignment horizontal="left" vertical="center" indent="1"/>
    </xf>
    <xf numFmtId="166" fontId="19" fillId="0" borderId="20" xfId="2" applyNumberFormat="1" applyFont="1" applyBorder="1" applyAlignment="1">
      <alignment horizontal="right" vertical="center" indent="2"/>
    </xf>
    <xf numFmtId="164" fontId="14" fillId="0" borderId="0" xfId="4" applyNumberFormat="1" applyAlignment="1">
      <alignment wrapText="1"/>
    </xf>
    <xf numFmtId="0" fontId="19" fillId="0" borderId="0" xfId="47" applyFont="1" applyAlignment="1">
      <alignment vertical="center"/>
    </xf>
    <xf numFmtId="0" fontId="24" fillId="0" borderId="13" xfId="47" applyFont="1" applyBorder="1" applyAlignment="1">
      <alignment horizontal="center" vertical="center" wrapText="1"/>
    </xf>
    <xf numFmtId="0" fontId="24" fillId="0" borderId="14" xfId="47" applyFont="1" applyFill="1" applyBorder="1" applyAlignment="1">
      <alignment horizontal="left" vertical="center" indent="1"/>
    </xf>
    <xf numFmtId="0" fontId="24" fillId="0" borderId="15" xfId="146" applyFont="1" applyFill="1" applyBorder="1" applyAlignment="1">
      <alignment horizontal="left" vertical="center" indent="1"/>
    </xf>
    <xf numFmtId="0" fontId="22" fillId="0" borderId="0" xfId="47" applyFont="1" applyAlignment="1">
      <alignment wrapText="1"/>
    </xf>
    <xf numFmtId="0" fontId="22" fillId="10" borderId="3" xfId="47" applyFont="1" applyFill="1" applyBorder="1" applyAlignment="1" applyProtection="1">
      <alignment wrapText="1"/>
      <protection locked="0"/>
    </xf>
    <xf numFmtId="44" fontId="22" fillId="0" borderId="3" xfId="1" applyFont="1" applyBorder="1" applyAlignment="1">
      <alignment vertical="center"/>
    </xf>
    <xf numFmtId="0" fontId="19" fillId="0" borderId="3" xfId="47" applyFont="1" applyBorder="1"/>
    <xf numFmtId="9" fontId="0" fillId="0" borderId="0" xfId="2" applyFont="1" applyFill="1" applyAlignment="1">
      <alignment horizontal="right"/>
    </xf>
    <xf numFmtId="168" fontId="0" fillId="0" borderId="0" xfId="2" applyNumberFormat="1" applyFont="1" applyAlignment="1">
      <alignment horizontal="center"/>
    </xf>
    <xf numFmtId="49" fontId="0" fillId="0" borderId="0" xfId="0" applyNumberFormat="1" applyAlignment="1">
      <alignment horizontal="left" indent="1"/>
    </xf>
    <xf numFmtId="0" fontId="21" fillId="0" borderId="0" xfId="0" applyFont="1" applyAlignment="1">
      <alignment horizontal="left" indent="1"/>
    </xf>
    <xf numFmtId="168" fontId="21" fillId="3" borderId="0" xfId="0" applyNumberFormat="1" applyFont="1" applyFill="1" applyBorder="1" applyAlignment="1" applyProtection="1">
      <alignment horizontal="center"/>
    </xf>
    <xf numFmtId="168" fontId="21" fillId="0" borderId="0" xfId="0" applyNumberFormat="1" applyFont="1" applyFill="1" applyBorder="1" applyAlignment="1" applyProtection="1">
      <alignment horizontal="center"/>
    </xf>
    <xf numFmtId="9" fontId="0" fillId="0" borderId="0" xfId="2" applyFont="1" applyAlignment="1">
      <alignment horizontal="right"/>
    </xf>
    <xf numFmtId="0" fontId="27" fillId="0" borderId="0" xfId="15" applyFont="1" applyFill="1" applyAlignment="1">
      <alignment wrapText="1"/>
    </xf>
    <xf numFmtId="0" fontId="28" fillId="0" borderId="0" xfId="15" applyFont="1" applyFill="1" applyAlignment="1">
      <alignment horizontal="left" wrapText="1" indent="1"/>
    </xf>
    <xf numFmtId="0" fontId="23" fillId="0" borderId="0" xfId="15" applyFont="1" applyFill="1" applyBorder="1" applyAlignment="1" applyProtection="1">
      <alignment horizontal="center" vertical="center" wrapText="1"/>
    </xf>
    <xf numFmtId="0" fontId="23" fillId="0" borderId="0" xfId="15" applyFont="1" applyAlignment="1">
      <alignment vertical="center" wrapText="1"/>
    </xf>
    <xf numFmtId="0" fontId="40" fillId="0" borderId="0" xfId="0" applyFont="1"/>
    <xf numFmtId="0" fontId="28" fillId="0" borderId="0" xfId="15" applyFont="1" applyFill="1" applyAlignment="1">
      <alignment wrapText="1"/>
    </xf>
    <xf numFmtId="0" fontId="17" fillId="0" borderId="0" xfId="15" applyFill="1" applyAlignment="1">
      <alignment wrapText="1"/>
    </xf>
    <xf numFmtId="0" fontId="21" fillId="0" borderId="3" xfId="0" applyFont="1" applyFill="1" applyBorder="1" applyAlignment="1" applyProtection="1">
      <alignment horizontal="left"/>
    </xf>
    <xf numFmtId="14" fontId="21" fillId="0" borderId="3" xfId="0" applyNumberFormat="1" applyFont="1" applyFill="1" applyBorder="1" applyAlignment="1" applyProtection="1">
      <alignment horizontal="left"/>
    </xf>
    <xf numFmtId="9" fontId="0" fillId="0" borderId="0" xfId="2" applyFont="1" applyFill="1" applyBorder="1" applyAlignment="1">
      <alignment horizontal="right"/>
    </xf>
    <xf numFmtId="0" fontId="0" fillId="0" borderId="0" xfId="0" applyFill="1" applyBorder="1"/>
    <xf numFmtId="168" fontId="0" fillId="0" borderId="0" xfId="2" applyNumberFormat="1" applyFont="1" applyBorder="1" applyAlignment="1">
      <alignment horizontal="center"/>
    </xf>
    <xf numFmtId="0" fontId="0" fillId="0" borderId="0" xfId="0" applyBorder="1"/>
    <xf numFmtId="0" fontId="21" fillId="0" borderId="3" xfId="0" applyFont="1" applyBorder="1"/>
    <xf numFmtId="0" fontId="21" fillId="0" borderId="7" xfId="0" applyFont="1" applyBorder="1"/>
    <xf numFmtId="0" fontId="17" fillId="7" borderId="0" xfId="15" applyFill="1" applyBorder="1" applyAlignment="1">
      <alignment wrapText="1"/>
    </xf>
    <xf numFmtId="0" fontId="17" fillId="0" borderId="0" xfId="7" applyFont="1" applyBorder="1" applyAlignment="1">
      <alignment vertical="center" wrapText="1"/>
    </xf>
    <xf numFmtId="0" fontId="23" fillId="3" borderId="0" xfId="7" applyFont="1" applyFill="1" applyBorder="1" applyAlignment="1" applyProtection="1">
      <alignment horizontal="left" vertical="center" wrapText="1" indent="1"/>
    </xf>
    <xf numFmtId="0" fontId="23" fillId="3" borderId="0" xfId="7" applyFont="1" applyFill="1" applyBorder="1" applyAlignment="1" applyProtection="1">
      <alignment horizontal="center" vertical="center" wrapText="1"/>
      <protection locked="0"/>
    </xf>
    <xf numFmtId="0" fontId="5" fillId="3" borderId="1" xfId="145" applyFill="1" applyBorder="1"/>
    <xf numFmtId="0" fontId="17" fillId="3" borderId="1" xfId="145" applyFont="1" applyFill="1" applyBorder="1" applyProtection="1"/>
    <xf numFmtId="0" fontId="17" fillId="3" borderId="10" xfId="145" applyFont="1" applyFill="1" applyBorder="1" applyProtection="1"/>
    <xf numFmtId="0" fontId="17" fillId="3" borderId="0" xfId="7" applyFont="1" applyFill="1" applyBorder="1" applyAlignment="1" applyProtection="1">
      <alignment horizontal="left" vertical="center" wrapText="1"/>
    </xf>
    <xf numFmtId="0" fontId="23" fillId="3" borderId="0" xfId="7" applyFont="1" applyFill="1" applyBorder="1" applyAlignment="1" applyProtection="1">
      <alignment horizontal="left" vertical="center" wrapText="1"/>
    </xf>
    <xf numFmtId="0" fontId="23" fillId="3" borderId="7" xfId="7" applyFont="1" applyFill="1" applyBorder="1" applyAlignment="1" applyProtection="1">
      <alignment horizontal="left" vertical="center" wrapText="1" indent="1"/>
      <protection locked="0"/>
    </xf>
    <xf numFmtId="0" fontId="23" fillId="3" borderId="8" xfId="7" applyFont="1" applyFill="1" applyBorder="1" applyAlignment="1" applyProtection="1">
      <alignment horizontal="left" vertical="center" wrapText="1" indent="1"/>
      <protection locked="0"/>
    </xf>
    <xf numFmtId="0" fontId="21" fillId="3" borderId="3" xfId="0" applyFont="1" applyFill="1" applyBorder="1" applyAlignment="1">
      <alignment horizontal="left"/>
    </xf>
    <xf numFmtId="0" fontId="41" fillId="0" borderId="0" xfId="7" applyFont="1" applyFill="1" applyAlignment="1"/>
    <xf numFmtId="0" fontId="42" fillId="0" borderId="0" xfId="7" applyFont="1" applyFill="1"/>
    <xf numFmtId="14" fontId="21" fillId="3" borderId="8" xfId="0" applyNumberFormat="1" applyFont="1" applyFill="1" applyBorder="1" applyAlignment="1">
      <alignment horizontal="left"/>
    </xf>
    <xf numFmtId="0" fontId="21" fillId="3" borderId="3" xfId="0" applyFont="1" applyFill="1" applyBorder="1" applyAlignment="1">
      <alignment vertical="center"/>
    </xf>
    <xf numFmtId="14" fontId="21" fillId="0" borderId="8" xfId="0" applyNumberFormat="1" applyFont="1" applyFill="1" applyBorder="1" applyAlignment="1" applyProtection="1">
      <alignment horizontal="left"/>
    </xf>
    <xf numFmtId="0" fontId="21" fillId="0" borderId="3" xfId="0" applyFont="1" applyFill="1" applyBorder="1" applyAlignment="1" applyProtection="1"/>
    <xf numFmtId="0" fontId="17" fillId="0" borderId="0" xfId="15" applyFont="1" applyFill="1" applyAlignment="1" applyProtection="1">
      <alignment horizontal="left" vertical="center" wrapText="1"/>
    </xf>
    <xf numFmtId="166" fontId="22" fillId="0" borderId="1" xfId="1" applyNumberFormat="1" applyFont="1" applyFill="1" applyBorder="1" applyAlignment="1" applyProtection="1">
      <alignment vertical="center"/>
    </xf>
    <xf numFmtId="166" fontId="24" fillId="2" borderId="1" xfId="1" applyNumberFormat="1" applyFont="1" applyFill="1" applyBorder="1" applyAlignment="1" applyProtection="1">
      <alignment vertical="center"/>
    </xf>
    <xf numFmtId="166" fontId="24" fillId="3" borderId="1" xfId="1" applyNumberFormat="1" applyFont="1" applyFill="1" applyBorder="1" applyAlignment="1" applyProtection="1">
      <alignment vertical="center"/>
    </xf>
    <xf numFmtId="0" fontId="41" fillId="0" borderId="0" xfId="7" applyFont="1" applyFill="1" applyAlignment="1"/>
    <xf numFmtId="0" fontId="19" fillId="0" borderId="0" xfId="0" applyFont="1" applyAlignment="1">
      <alignment horizontal="left" indent="1"/>
    </xf>
    <xf numFmtId="0" fontId="19" fillId="0" borderId="0" xfId="0" applyFont="1" applyBorder="1" applyAlignment="1">
      <alignment horizontal="left" vertical="center" indent="1"/>
    </xf>
    <xf numFmtId="0" fontId="28" fillId="0" borderId="1" xfId="15" applyFont="1" applyFill="1" applyBorder="1" applyAlignment="1">
      <alignment horizontal="left" vertical="center" wrapText="1" indent="1"/>
    </xf>
    <xf numFmtId="0" fontId="28" fillId="10" borderId="1" xfId="15" applyFont="1" applyFill="1" applyBorder="1" applyAlignment="1" applyProtection="1">
      <alignment horizontal="right" vertical="center" wrapText="1" indent="1"/>
      <protection locked="0"/>
    </xf>
    <xf numFmtId="9" fontId="28" fillId="10" borderId="1" xfId="2" applyFont="1" applyFill="1" applyBorder="1" applyAlignment="1" applyProtection="1">
      <alignment horizontal="right" vertical="center" wrapText="1" indent="1"/>
      <protection locked="0"/>
    </xf>
    <xf numFmtId="0" fontId="28" fillId="0" borderId="1" xfId="15" applyFont="1" applyBorder="1" applyAlignment="1">
      <alignment horizontal="left" vertical="center" wrapText="1" indent="1"/>
    </xf>
    <xf numFmtId="0" fontId="30" fillId="6" borderId="1" xfId="15" applyFont="1" applyFill="1" applyBorder="1" applyAlignment="1" applyProtection="1">
      <alignment vertical="center" wrapText="1"/>
    </xf>
    <xf numFmtId="0" fontId="28" fillId="0" borderId="1" xfId="15" quotePrefix="1" applyNumberFormat="1" applyFont="1" applyBorder="1" applyAlignment="1">
      <alignment horizontal="left" vertical="center" wrapText="1" indent="2"/>
    </xf>
    <xf numFmtId="16" fontId="28" fillId="0" borderId="1" xfId="15" quotePrefix="1" applyNumberFormat="1" applyFont="1" applyBorder="1" applyAlignment="1">
      <alignment horizontal="left" vertical="center" wrapText="1" indent="2"/>
    </xf>
    <xf numFmtId="14" fontId="28" fillId="0" borderId="1" xfId="15" quotePrefix="1" applyNumberFormat="1" applyFont="1" applyBorder="1" applyAlignment="1">
      <alignment horizontal="left" vertical="center" wrapText="1" indent="2"/>
    </xf>
    <xf numFmtId="0" fontId="1" fillId="11" borderId="9" xfId="123" applyFont="1" applyFill="1" applyBorder="1"/>
    <xf numFmtId="0" fontId="1" fillId="9" borderId="9" xfId="123" applyFont="1" applyFill="1" applyBorder="1"/>
    <xf numFmtId="0" fontId="5" fillId="9" borderId="9" xfId="123" applyFill="1" applyBorder="1"/>
    <xf numFmtId="0" fontId="1" fillId="9" borderId="0" xfId="0" applyFont="1" applyFill="1"/>
    <xf numFmtId="0" fontId="1" fillId="11" borderId="26" xfId="6" applyFont="1" applyFill="1" applyBorder="1" applyAlignment="1" applyProtection="1">
      <alignment horizontal="left" vertical="center"/>
    </xf>
    <xf numFmtId="0" fontId="38" fillId="9" borderId="9" xfId="0" applyFont="1" applyFill="1" applyBorder="1" applyAlignment="1">
      <alignment vertical="center"/>
    </xf>
    <xf numFmtId="0" fontId="38" fillId="9" borderId="27" xfId="0" applyFont="1" applyFill="1" applyBorder="1" applyAlignment="1">
      <alignment vertical="center"/>
    </xf>
    <xf numFmtId="0" fontId="1" fillId="12" borderId="9" xfId="123" applyFont="1" applyFill="1" applyBorder="1"/>
    <xf numFmtId="0" fontId="1" fillId="2" borderId="9" xfId="123" applyFont="1" applyFill="1" applyBorder="1"/>
    <xf numFmtId="0" fontId="5" fillId="4" borderId="9" xfId="123" applyFill="1" applyBorder="1"/>
    <xf numFmtId="0" fontId="1" fillId="4" borderId="9" xfId="123" applyFont="1" applyFill="1" applyBorder="1"/>
    <xf numFmtId="1" fontId="17" fillId="0" borderId="1" xfId="4" applyNumberFormat="1" applyFont="1" applyFill="1" applyBorder="1" applyAlignment="1" applyProtection="1">
      <alignment horizontal="center" wrapText="1"/>
    </xf>
    <xf numFmtId="0" fontId="29" fillId="0" borderId="1" xfId="4" applyFont="1" applyFill="1" applyBorder="1" applyAlignment="1" applyProtection="1">
      <alignment horizontal="left" wrapText="1"/>
    </xf>
    <xf numFmtId="0" fontId="22" fillId="0" borderId="1" xfId="0" applyFont="1" applyFill="1" applyBorder="1" applyAlignment="1" applyProtection="1">
      <alignment horizontal="left" vertical="center" wrapText="1"/>
    </xf>
    <xf numFmtId="166" fontId="22" fillId="0" borderId="1" xfId="1" applyNumberFormat="1" applyFont="1" applyFill="1" applyBorder="1" applyAlignment="1" applyProtection="1">
      <alignment vertical="center" wrapText="1"/>
    </xf>
    <xf numFmtId="0" fontId="11" fillId="10" borderId="1" xfId="4" applyFont="1" applyFill="1" applyBorder="1" applyAlignment="1" applyProtection="1">
      <alignment vertical="center" wrapText="1"/>
      <protection locked="0"/>
    </xf>
    <xf numFmtId="0" fontId="18" fillId="0" borderId="0" xfId="4" applyFont="1" applyAlignment="1">
      <alignment wrapText="1"/>
    </xf>
    <xf numFmtId="0" fontId="1" fillId="12" borderId="1" xfId="123" applyFont="1" applyFill="1" applyBorder="1"/>
    <xf numFmtId="0" fontId="1" fillId="13" borderId="1" xfId="123" applyFont="1" applyFill="1" applyBorder="1"/>
    <xf numFmtId="0" fontId="5" fillId="13" borderId="1" xfId="123" applyFill="1" applyBorder="1"/>
    <xf numFmtId="0" fontId="1" fillId="13" borderId="0" xfId="0" applyFont="1" applyFill="1"/>
    <xf numFmtId="0" fontId="38" fillId="13" borderId="1" xfId="0" applyFont="1" applyFill="1" applyBorder="1" applyAlignment="1">
      <alignment vertical="center"/>
    </xf>
    <xf numFmtId="0" fontId="38" fillId="13" borderId="2" xfId="0" applyFont="1" applyFill="1" applyBorder="1" applyAlignment="1">
      <alignment vertical="center"/>
    </xf>
    <xf numFmtId="0" fontId="1" fillId="13" borderId="2" xfId="123" applyFont="1" applyFill="1" applyBorder="1"/>
    <xf numFmtId="0" fontId="5" fillId="3" borderId="1" xfId="145" applyFill="1" applyBorder="1" applyAlignment="1" applyProtection="1"/>
    <xf numFmtId="0" fontId="1" fillId="3" borderId="1" xfId="145" applyFont="1" applyFill="1" applyBorder="1" applyAlignment="1" applyProtection="1"/>
    <xf numFmtId="0" fontId="17" fillId="3" borderId="1" xfId="145" applyFont="1" applyFill="1" applyBorder="1" applyAlignment="1" applyProtection="1"/>
    <xf numFmtId="0" fontId="1" fillId="3" borderId="1" xfId="145" applyFont="1" applyFill="1" applyBorder="1"/>
    <xf numFmtId="0" fontId="1" fillId="3" borderId="1" xfId="145" applyFont="1" applyFill="1" applyBorder="1" applyProtection="1"/>
    <xf numFmtId="0" fontId="5" fillId="3" borderId="1" xfId="145" applyFill="1" applyBorder="1" applyProtection="1"/>
    <xf numFmtId="1" fontId="1" fillId="0" borderId="21" xfId="146" applyNumberFormat="1" applyBorder="1" applyAlignment="1" applyProtection="1">
      <alignment horizontal="center" vertical="center"/>
    </xf>
    <xf numFmtId="0" fontId="1" fillId="0" borderId="2" xfId="0" applyFont="1" applyFill="1" applyBorder="1" applyAlignment="1" applyProtection="1">
      <alignment horizontal="left" vertical="center" wrapText="1" indent="1"/>
    </xf>
    <xf numFmtId="0" fontId="1" fillId="0" borderId="2" xfId="0" applyFont="1" applyFill="1" applyBorder="1" applyAlignment="1" applyProtection="1">
      <alignment horizontal="left" vertical="center" wrapText="1" indent="2"/>
    </xf>
    <xf numFmtId="1" fontId="1" fillId="0" borderId="15" xfId="146" applyNumberFormat="1" applyBorder="1" applyAlignment="1" applyProtection="1">
      <alignment horizontal="center" vertical="center"/>
    </xf>
    <xf numFmtId="0" fontId="1" fillId="0" borderId="19" xfId="0" applyFont="1" applyFill="1" applyBorder="1" applyAlignment="1" applyProtection="1">
      <alignment horizontal="left" vertical="center" wrapText="1" indent="1"/>
    </xf>
    <xf numFmtId="0" fontId="1" fillId="0" borderId="19" xfId="0" applyFont="1" applyFill="1" applyBorder="1" applyAlignment="1" applyProtection="1">
      <alignment horizontal="left" vertical="center" wrapText="1" indent="2"/>
    </xf>
    <xf numFmtId="1" fontId="1" fillId="6" borderId="4" xfId="146" applyNumberFormat="1" applyFont="1" applyFill="1" applyBorder="1" applyAlignment="1" applyProtection="1">
      <alignment horizontal="center" vertical="center"/>
    </xf>
    <xf numFmtId="0" fontId="18" fillId="6" borderId="5" xfId="0" applyFont="1" applyFill="1" applyBorder="1" applyAlignment="1" applyProtection="1">
      <alignment horizontal="left" vertical="center" wrapText="1" indent="1"/>
    </xf>
    <xf numFmtId="0" fontId="18" fillId="6" borderId="5" xfId="0" applyFont="1" applyFill="1" applyBorder="1" applyAlignment="1" applyProtection="1">
      <alignment horizontal="left" vertical="center" wrapText="1" indent="2"/>
    </xf>
    <xf numFmtId="1" fontId="1" fillId="0" borderId="28" xfId="146" applyNumberFormat="1" applyFill="1" applyBorder="1" applyAlignment="1" applyProtection="1">
      <alignment horizontal="center" vertical="center"/>
    </xf>
    <xf numFmtId="0" fontId="1" fillId="0" borderId="29" xfId="0" applyFont="1" applyFill="1" applyBorder="1" applyAlignment="1" applyProtection="1">
      <alignment horizontal="left" vertical="center" wrapText="1" indent="1"/>
    </xf>
    <xf numFmtId="0" fontId="18" fillId="0" borderId="30" xfId="0" applyFont="1" applyFill="1" applyBorder="1" applyAlignment="1" applyProtection="1">
      <alignment horizontal="left" vertical="center" wrapText="1" indent="2"/>
    </xf>
    <xf numFmtId="0" fontId="1" fillId="0" borderId="19" xfId="0" applyFont="1" applyFill="1" applyBorder="1" applyAlignment="1" applyProtection="1">
      <alignment horizontal="left" vertical="center" wrapText="1" indent="3"/>
    </xf>
    <xf numFmtId="1" fontId="1" fillId="0" borderId="14" xfId="146" applyNumberFormat="1" applyBorder="1" applyAlignment="1" applyProtection="1">
      <alignment horizontal="center" vertical="center"/>
    </xf>
    <xf numFmtId="0" fontId="1" fillId="0" borderId="1" xfId="0" applyFont="1" applyFill="1" applyBorder="1" applyAlignment="1" applyProtection="1">
      <alignment horizontal="left" vertical="center" wrapText="1" indent="3"/>
    </xf>
    <xf numFmtId="1" fontId="1" fillId="0" borderId="14" xfId="146" applyNumberFormat="1" applyFill="1" applyBorder="1" applyAlignment="1" applyProtection="1">
      <alignment horizontal="center" vertical="center"/>
    </xf>
    <xf numFmtId="1" fontId="1" fillId="0" borderId="31" xfId="146" applyNumberFormat="1" applyBorder="1" applyAlignment="1" applyProtection="1">
      <alignment horizontal="center" vertical="center"/>
    </xf>
    <xf numFmtId="0" fontId="1" fillId="0" borderId="29" xfId="0" applyFont="1" applyFill="1" applyBorder="1" applyAlignment="1" applyProtection="1">
      <alignment horizontal="left" vertical="center" wrapText="1" indent="3"/>
    </xf>
    <xf numFmtId="1" fontId="18" fillId="6" borderId="4" xfId="146" applyNumberFormat="1" applyFont="1" applyFill="1" applyBorder="1" applyAlignment="1" applyProtection="1">
      <alignment horizontal="center" vertical="center"/>
    </xf>
    <xf numFmtId="1" fontId="1" fillId="0" borderId="23" xfId="146" applyNumberFormat="1" applyFill="1" applyBorder="1" applyAlignment="1" applyProtection="1">
      <alignment horizontal="center" vertical="center"/>
    </xf>
    <xf numFmtId="0" fontId="1" fillId="0" borderId="24" xfId="0" applyFont="1" applyFill="1" applyBorder="1" applyAlignment="1" applyProtection="1">
      <alignment horizontal="left" vertical="center" wrapText="1" indent="1"/>
    </xf>
    <xf numFmtId="0" fontId="1" fillId="0" borderId="24" xfId="0" applyFont="1" applyFill="1" applyBorder="1" applyAlignment="1" applyProtection="1">
      <alignment horizontal="left" vertical="center" wrapText="1" indent="3"/>
    </xf>
    <xf numFmtId="0" fontId="19" fillId="6" borderId="5" xfId="0" applyFont="1" applyFill="1" applyBorder="1" applyAlignment="1" applyProtection="1">
      <alignment horizontal="left" vertical="center" wrapText="1" indent="1"/>
    </xf>
    <xf numFmtId="0" fontId="1" fillId="0" borderId="2" xfId="0" applyFont="1" applyFill="1" applyBorder="1" applyAlignment="1" applyProtection="1">
      <alignment horizontal="left" vertical="center" wrapText="1" indent="3"/>
    </xf>
    <xf numFmtId="1" fontId="1" fillId="0" borderId="31" xfId="146" applyNumberFormat="1" applyFill="1" applyBorder="1" applyAlignment="1" applyProtection="1">
      <alignment horizontal="center" vertical="center"/>
    </xf>
    <xf numFmtId="1" fontId="1" fillId="0" borderId="23" xfId="146" applyNumberFormat="1" applyBorder="1" applyAlignment="1" applyProtection="1">
      <alignment horizontal="center" vertical="center"/>
    </xf>
    <xf numFmtId="1" fontId="1" fillId="6" borderId="4" xfId="146" applyNumberFormat="1" applyFill="1" applyBorder="1" applyAlignment="1" applyProtection="1">
      <alignment horizontal="center" vertical="center"/>
    </xf>
    <xf numFmtId="44" fontId="1" fillId="0" borderId="27" xfId="146" applyNumberFormat="1" applyFont="1" applyFill="1" applyBorder="1" applyAlignment="1" applyProtection="1">
      <alignment horizontal="right" vertical="center"/>
    </xf>
    <xf numFmtId="44" fontId="18" fillId="6" borderId="34" xfId="0" applyNumberFormat="1" applyFont="1" applyFill="1" applyBorder="1" applyAlignment="1" applyProtection="1">
      <alignment vertical="center" wrapText="1"/>
    </xf>
    <xf numFmtId="44" fontId="1" fillId="0" borderId="35" xfId="146" applyNumberFormat="1" applyFont="1" applyFill="1" applyBorder="1" applyAlignment="1" applyProtection="1">
      <alignment horizontal="right" vertical="center"/>
    </xf>
    <xf numFmtId="44" fontId="18" fillId="6" borderId="34" xfId="146" applyNumberFormat="1" applyFont="1" applyFill="1" applyBorder="1" applyAlignment="1" applyProtection="1">
      <alignment horizontal="right" vertical="center"/>
    </xf>
    <xf numFmtId="44" fontId="1" fillId="0" borderId="11" xfId="146" applyNumberFormat="1" applyFont="1" applyFill="1" applyBorder="1" applyAlignment="1" applyProtection="1">
      <alignment horizontal="right" vertical="center"/>
    </xf>
    <xf numFmtId="44" fontId="19" fillId="6" borderId="34" xfId="146" applyNumberFormat="1" applyFont="1" applyFill="1" applyBorder="1" applyAlignment="1" applyProtection="1">
      <alignment horizontal="right" vertical="center"/>
    </xf>
    <xf numFmtId="0" fontId="11" fillId="10" borderId="36" xfId="4" applyFont="1" applyFill="1" applyBorder="1" applyAlignment="1" applyProtection="1">
      <alignment vertical="center"/>
      <protection locked="0"/>
    </xf>
    <xf numFmtId="0" fontId="11" fillId="10" borderId="37" xfId="4" applyFont="1" applyFill="1" applyBorder="1" applyAlignment="1" applyProtection="1">
      <alignment vertical="center"/>
      <protection locked="0"/>
    </xf>
    <xf numFmtId="0" fontId="19" fillId="10" borderId="37" xfId="4" applyFont="1" applyFill="1" applyBorder="1" applyAlignment="1" applyProtection="1">
      <alignment vertical="center"/>
      <protection locked="0"/>
    </xf>
    <xf numFmtId="0" fontId="1" fillId="10" borderId="37" xfId="47" applyFont="1" applyFill="1" applyBorder="1" applyAlignment="1" applyProtection="1">
      <alignment vertical="center"/>
      <protection locked="0"/>
    </xf>
    <xf numFmtId="0" fontId="1" fillId="10" borderId="38" xfId="47" applyFont="1" applyFill="1" applyBorder="1" applyAlignment="1" applyProtection="1">
      <alignment vertical="center"/>
      <protection locked="0"/>
    </xf>
    <xf numFmtId="0" fontId="24" fillId="0" borderId="28" xfId="4" applyFont="1" applyBorder="1" applyAlignment="1">
      <alignment horizontal="left" vertical="center" indent="1"/>
    </xf>
    <xf numFmtId="10" fontId="24" fillId="0" borderId="39" xfId="4" applyNumberFormat="1" applyFont="1" applyBorder="1" applyAlignment="1">
      <alignment horizontal="right" vertical="center" indent="2"/>
    </xf>
    <xf numFmtId="0" fontId="21" fillId="0" borderId="3" xfId="4" applyFont="1" applyBorder="1" applyAlignment="1">
      <alignment vertical="center"/>
    </xf>
    <xf numFmtId="0" fontId="21" fillId="0" borderId="0" xfId="4" applyFont="1" applyBorder="1" applyAlignment="1">
      <alignment vertical="center"/>
    </xf>
    <xf numFmtId="0" fontId="19" fillId="3" borderId="33" xfId="146" applyFont="1" applyFill="1" applyBorder="1" applyAlignment="1">
      <alignment horizontal="left" vertical="center" indent="1"/>
    </xf>
    <xf numFmtId="0" fontId="19" fillId="3" borderId="40" xfId="146" applyFont="1" applyFill="1" applyBorder="1" applyAlignment="1">
      <alignment horizontal="left" vertical="center" indent="1"/>
    </xf>
    <xf numFmtId="0" fontId="19" fillId="0" borderId="40" xfId="146" applyFont="1" applyBorder="1" applyAlignment="1">
      <alignment horizontal="left" vertical="center" indent="1"/>
    </xf>
    <xf numFmtId="0" fontId="19" fillId="0" borderId="33" xfId="146" applyFont="1" applyBorder="1" applyAlignment="1">
      <alignment horizontal="left" vertical="center" indent="1"/>
    </xf>
    <xf numFmtId="0" fontId="24" fillId="0" borderId="28" xfId="4" applyFont="1" applyBorder="1" applyAlignment="1">
      <alignment horizontal="left" vertical="center" wrapText="1" indent="1"/>
    </xf>
    <xf numFmtId="10" fontId="24" fillId="0" borderId="39" xfId="1" applyNumberFormat="1" applyFont="1" applyBorder="1" applyAlignment="1">
      <alignment horizontal="right" vertical="center" indent="2"/>
    </xf>
    <xf numFmtId="166" fontId="24" fillId="0" borderId="30" xfId="1" applyNumberFormat="1" applyFont="1" applyBorder="1" applyAlignment="1">
      <alignment horizontal="right" vertical="center" indent="2"/>
    </xf>
    <xf numFmtId="166" fontId="24" fillId="0" borderId="1" xfId="4" applyNumberFormat="1" applyFont="1" applyBorder="1" applyAlignment="1">
      <alignment horizontal="right" vertical="center" indent="2"/>
    </xf>
    <xf numFmtId="166" fontId="24" fillId="0" borderId="30" xfId="4" applyNumberFormat="1" applyFont="1" applyBorder="1" applyAlignment="1">
      <alignment horizontal="right" vertical="center" indent="2"/>
    </xf>
    <xf numFmtId="166" fontId="24" fillId="0" borderId="16" xfId="2" applyNumberFormat="1" applyFont="1" applyBorder="1" applyAlignment="1">
      <alignment horizontal="right" vertical="center" indent="2"/>
    </xf>
    <xf numFmtId="0" fontId="24" fillId="0" borderId="13" xfId="146" applyFont="1" applyBorder="1" applyAlignment="1">
      <alignment horizontal="left" vertical="center" indent="1"/>
    </xf>
    <xf numFmtId="10" fontId="19" fillId="0" borderId="20" xfId="146" applyNumberFormat="1" applyFont="1" applyBorder="1" applyAlignment="1">
      <alignment horizontal="right" vertical="center" indent="2"/>
    </xf>
    <xf numFmtId="0" fontId="19" fillId="0" borderId="40" xfId="146" applyFont="1" applyFill="1" applyBorder="1" applyAlignment="1">
      <alignment horizontal="left" vertical="center" indent="1"/>
    </xf>
    <xf numFmtId="0" fontId="24" fillId="0" borderId="28" xfId="146" applyFont="1" applyBorder="1" applyAlignment="1">
      <alignment horizontal="left" vertical="center" wrapText="1" indent="1"/>
    </xf>
    <xf numFmtId="0" fontId="23" fillId="3" borderId="0" xfId="15" applyFont="1" applyFill="1" applyAlignment="1">
      <alignment vertical="center" wrapText="1"/>
    </xf>
    <xf numFmtId="0" fontId="28" fillId="3" borderId="7" xfId="15" quotePrefix="1" applyNumberFormat="1" applyFont="1" applyFill="1" applyBorder="1" applyAlignment="1" applyProtection="1">
      <alignment horizontal="left" vertical="center" wrapText="1" indent="2"/>
    </xf>
    <xf numFmtId="0" fontId="28" fillId="3" borderId="7" xfId="15" applyFont="1" applyFill="1" applyBorder="1" applyAlignment="1" applyProtection="1">
      <alignment horizontal="left" vertical="center" wrapText="1" indent="1"/>
    </xf>
    <xf numFmtId="0" fontId="28" fillId="3" borderId="7" xfId="15" applyFont="1" applyFill="1" applyBorder="1" applyAlignment="1" applyProtection="1">
      <alignment horizontal="right" vertical="center" wrapText="1" indent="1"/>
    </xf>
    <xf numFmtId="9" fontId="28" fillId="3" borderId="7" xfId="2" applyFont="1" applyFill="1" applyBorder="1" applyAlignment="1" applyProtection="1">
      <alignment horizontal="right" vertical="center" wrapText="1" indent="1"/>
    </xf>
    <xf numFmtId="0" fontId="0" fillId="0" borderId="0" xfId="0" applyFill="1" applyBorder="1" applyProtection="1"/>
    <xf numFmtId="0" fontId="17" fillId="7" borderId="0" xfId="15" applyFill="1" applyBorder="1" applyAlignment="1" applyProtection="1">
      <alignment wrapText="1"/>
    </xf>
    <xf numFmtId="0" fontId="17" fillId="0" borderId="0" xfId="15" applyAlignment="1" applyProtection="1">
      <alignment vertical="center" wrapText="1"/>
    </xf>
    <xf numFmtId="0" fontId="23" fillId="0" borderId="0" xfId="15" applyFont="1" applyAlignment="1" applyProtection="1">
      <alignment vertical="center" wrapText="1"/>
    </xf>
    <xf numFmtId="0" fontId="23" fillId="3" borderId="0" xfId="15" applyFont="1" applyFill="1" applyAlignment="1" applyProtection="1">
      <alignment vertical="center" wrapText="1"/>
    </xf>
    <xf numFmtId="0" fontId="25" fillId="0" borderId="1" xfId="15" applyFont="1" applyFill="1" applyBorder="1" applyAlignment="1">
      <alignment horizontal="left" vertical="center" wrapText="1" indent="1"/>
    </xf>
    <xf numFmtId="0" fontId="25" fillId="0" borderId="1" xfId="15" applyFont="1" applyFill="1" applyBorder="1" applyAlignment="1" applyProtection="1">
      <alignment horizontal="left" vertical="center" wrapText="1" indent="1"/>
    </xf>
    <xf numFmtId="3" fontId="25" fillId="0" borderId="1" xfId="15" applyNumberFormat="1" applyFont="1" applyFill="1" applyBorder="1" applyAlignment="1" applyProtection="1">
      <alignment horizontal="left" vertical="center" wrapText="1" indent="1"/>
    </xf>
    <xf numFmtId="0" fontId="43" fillId="0" borderId="0" xfId="7" applyFont="1" applyAlignment="1">
      <alignment vertical="center" wrapText="1"/>
    </xf>
    <xf numFmtId="0" fontId="1" fillId="0" borderId="1" xfId="26" applyFont="1" applyBorder="1" applyAlignment="1">
      <alignment horizontal="left" vertical="center"/>
    </xf>
    <xf numFmtId="1" fontId="17" fillId="0" borderId="1" xfId="4" applyNumberFormat="1" applyFont="1" applyFill="1" applyBorder="1" applyAlignment="1" applyProtection="1">
      <alignment horizontal="center" vertical="center" wrapText="1"/>
    </xf>
    <xf numFmtId="0" fontId="1" fillId="10" borderId="1" xfId="4" applyFont="1" applyFill="1" applyBorder="1" applyAlignment="1" applyProtection="1">
      <alignment horizontal="left" vertical="center" wrapText="1" indent="1"/>
      <protection locked="0"/>
    </xf>
    <xf numFmtId="0" fontId="1" fillId="10" borderId="1" xfId="47" applyFont="1" applyFill="1" applyBorder="1" applyAlignment="1" applyProtection="1">
      <alignment horizontal="left" vertical="center" indent="1"/>
      <protection locked="0"/>
    </xf>
    <xf numFmtId="0" fontId="1" fillId="10" borderId="1" xfId="4" applyFont="1" applyFill="1" applyBorder="1" applyAlignment="1" applyProtection="1">
      <alignment horizontal="left" vertical="center" indent="1"/>
      <protection locked="0"/>
    </xf>
    <xf numFmtId="0" fontId="23" fillId="10" borderId="1" xfId="4" applyFont="1" applyFill="1" applyBorder="1" applyAlignment="1" applyProtection="1">
      <alignment horizontal="left" vertical="center" wrapText="1" indent="1"/>
      <protection locked="0"/>
    </xf>
    <xf numFmtId="166" fontId="1" fillId="10" borderId="9" xfId="1" applyNumberFormat="1" applyFont="1" applyFill="1" applyBorder="1" applyAlignment="1" applyProtection="1">
      <alignment horizontal="left" vertical="center" wrapText="1" indent="1"/>
      <protection locked="0"/>
    </xf>
    <xf numFmtId="0" fontId="21" fillId="3" borderId="3" xfId="0" applyFont="1" applyFill="1" applyBorder="1" applyAlignment="1">
      <alignment horizontal="left"/>
    </xf>
    <xf numFmtId="0" fontId="21" fillId="3" borderId="7" xfId="0" applyFont="1" applyFill="1" applyBorder="1" applyAlignment="1">
      <alignment horizontal="left"/>
    </xf>
    <xf numFmtId="14" fontId="21" fillId="3" borderId="7" xfId="0" applyNumberFormat="1" applyFont="1" applyFill="1" applyBorder="1" applyAlignment="1">
      <alignment horizontal="left"/>
    </xf>
    <xf numFmtId="14" fontId="21" fillId="3" borderId="8" xfId="0" applyNumberFormat="1" applyFont="1" applyFill="1" applyBorder="1" applyAlignment="1">
      <alignment horizontal="left"/>
    </xf>
    <xf numFmtId="0" fontId="21" fillId="3" borderId="3" xfId="0" applyFont="1" applyFill="1" applyBorder="1" applyAlignment="1">
      <alignment horizontal="left" vertical="center"/>
    </xf>
    <xf numFmtId="0" fontId="18" fillId="0" borderId="34" xfId="4" applyNumberFormat="1" applyFont="1" applyBorder="1" applyAlignment="1" applyProtection="1">
      <alignment horizontal="left" vertical="center" wrapText="1" indent="1"/>
    </xf>
    <xf numFmtId="2" fontId="23" fillId="10" borderId="9" xfId="2" applyNumberFormat="1" applyFont="1" applyFill="1" applyBorder="1" applyAlignment="1" applyProtection="1">
      <alignment horizontal="left" vertical="center" wrapText="1" indent="1"/>
      <protection locked="0"/>
    </xf>
    <xf numFmtId="2" fontId="23" fillId="3" borderId="1" xfId="2" applyNumberFormat="1" applyFont="1" applyFill="1" applyBorder="1" applyAlignment="1" applyProtection="1">
      <alignment horizontal="left" vertical="center" wrapText="1" indent="1"/>
      <protection locked="0"/>
    </xf>
    <xf numFmtId="166" fontId="1" fillId="10" borderId="41" xfId="1" applyNumberFormat="1" applyFont="1" applyFill="1" applyBorder="1" applyAlignment="1" applyProtection="1">
      <alignment horizontal="left" vertical="center" wrapText="1" indent="1" shrinkToFit="1"/>
      <protection locked="0"/>
    </xf>
    <xf numFmtId="0" fontId="17" fillId="0" borderId="0" xfId="15" applyBorder="1"/>
    <xf numFmtId="14" fontId="23" fillId="10" borderId="9" xfId="15" applyNumberFormat="1" applyFont="1" applyFill="1" applyBorder="1" applyAlignment="1" applyProtection="1">
      <alignment horizontal="center" vertical="center" wrapText="1"/>
      <protection locked="0"/>
    </xf>
    <xf numFmtId="14" fontId="23" fillId="10" borderId="10" xfId="15" applyNumberFormat="1" applyFont="1" applyFill="1" applyBorder="1" applyAlignment="1" applyProtection="1">
      <alignment horizontal="center" vertical="center" wrapText="1"/>
      <protection locked="0"/>
    </xf>
    <xf numFmtId="1" fontId="23" fillId="6" borderId="1" xfId="15" applyNumberFormat="1" applyFont="1" applyFill="1" applyBorder="1" applyAlignment="1" applyProtection="1">
      <alignment horizontal="center" vertical="center" wrapText="1"/>
    </xf>
    <xf numFmtId="0" fontId="17" fillId="0" borderId="11" xfId="15" applyFont="1" applyFill="1" applyBorder="1" applyAlignment="1" applyProtection="1">
      <alignment horizontal="center" vertical="center" wrapText="1"/>
    </xf>
    <xf numFmtId="0" fontId="17" fillId="0" borderId="0" xfId="15" applyFont="1" applyFill="1" applyBorder="1" applyAlignment="1" applyProtection="1">
      <alignment horizontal="center" vertical="center" wrapText="1"/>
    </xf>
    <xf numFmtId="0" fontId="23" fillId="10" borderId="9" xfId="15" applyFont="1" applyFill="1" applyBorder="1" applyAlignment="1" applyProtection="1">
      <alignment horizontal="left" vertical="center" wrapText="1" indent="1"/>
      <protection locked="0"/>
    </xf>
    <xf numFmtId="0" fontId="23" fillId="10" borderId="7" xfId="15" applyFont="1" applyFill="1" applyBorder="1" applyAlignment="1" applyProtection="1">
      <alignment horizontal="left" vertical="center" wrapText="1" indent="1"/>
      <protection locked="0"/>
    </xf>
    <xf numFmtId="0" fontId="23" fillId="10" borderId="10" xfId="15" applyFont="1" applyFill="1" applyBorder="1" applyAlignment="1" applyProtection="1">
      <alignment horizontal="left" vertical="center" wrapText="1" indent="1"/>
      <protection locked="0"/>
    </xf>
    <xf numFmtId="0" fontId="17" fillId="0" borderId="0" xfId="15" applyFill="1" applyAlignment="1">
      <alignment wrapText="1"/>
    </xf>
    <xf numFmtId="0" fontId="23" fillId="0" borderId="0" xfId="15" applyFont="1" applyFill="1" applyAlignment="1">
      <alignment horizontal="center" wrapText="1"/>
    </xf>
    <xf numFmtId="0" fontId="28" fillId="0" borderId="0" xfId="15" applyFont="1" applyFill="1" applyAlignment="1">
      <alignment wrapText="1"/>
    </xf>
    <xf numFmtId="0" fontId="41" fillId="0" borderId="0" xfId="7" applyFont="1" applyFill="1" applyAlignment="1"/>
    <xf numFmtId="0" fontId="28" fillId="0" borderId="0" xfId="7" applyFont="1" applyFill="1" applyAlignment="1"/>
    <xf numFmtId="0" fontId="41" fillId="0" borderId="0" xfId="7" applyFont="1" applyFill="1" applyAlignment="1">
      <alignment horizontal="right"/>
    </xf>
    <xf numFmtId="0" fontId="23" fillId="3" borderId="0" xfId="7" applyFont="1" applyFill="1" applyBorder="1" applyAlignment="1" applyProtection="1">
      <alignment horizontal="center" vertical="center" wrapText="1"/>
    </xf>
    <xf numFmtId="0" fontId="17" fillId="3" borderId="0" xfId="7" applyFont="1" applyFill="1" applyBorder="1" applyAlignment="1" applyProtection="1">
      <alignment horizontal="left" vertical="center" wrapText="1"/>
    </xf>
    <xf numFmtId="0" fontId="23" fillId="3" borderId="0" xfId="7" applyFont="1" applyFill="1" applyBorder="1" applyAlignment="1" applyProtection="1">
      <alignment horizontal="left" vertical="center" wrapText="1"/>
    </xf>
    <xf numFmtId="0" fontId="17" fillId="0" borderId="0" xfId="7" applyFont="1" applyFill="1" applyBorder="1" applyAlignment="1" applyProtection="1">
      <alignment vertical="center" wrapText="1"/>
    </xf>
    <xf numFmtId="0" fontId="17" fillId="0" borderId="12" xfId="7" applyFont="1" applyFill="1" applyBorder="1" applyAlignment="1" applyProtection="1">
      <alignment vertical="center" wrapText="1"/>
    </xf>
    <xf numFmtId="0" fontId="23" fillId="10" borderId="9" xfId="7" applyFont="1" applyFill="1" applyBorder="1" applyAlignment="1" applyProtection="1">
      <alignment horizontal="left" vertical="center" wrapText="1" indent="1"/>
      <protection locked="0"/>
    </xf>
    <xf numFmtId="0" fontId="23" fillId="10" borderId="10" xfId="7" applyFont="1" applyFill="1" applyBorder="1" applyAlignment="1" applyProtection="1">
      <alignment horizontal="left" vertical="center" wrapText="1" indent="1"/>
      <protection locked="0"/>
    </xf>
    <xf numFmtId="0" fontId="23" fillId="3" borderId="9" xfId="7" applyFont="1" applyFill="1" applyBorder="1" applyAlignment="1" applyProtection="1">
      <alignment horizontal="center" vertical="center" wrapText="1"/>
    </xf>
    <xf numFmtId="0" fontId="23" fillId="3" borderId="7" xfId="7" applyFont="1" applyFill="1" applyBorder="1" applyAlignment="1" applyProtection="1">
      <alignment horizontal="center" vertical="center" wrapText="1"/>
    </xf>
    <xf numFmtId="0" fontId="23" fillId="3" borderId="10" xfId="7" applyFont="1" applyFill="1" applyBorder="1" applyAlignment="1" applyProtection="1">
      <alignment horizontal="center" vertical="center" wrapText="1"/>
    </xf>
    <xf numFmtId="0" fontId="23" fillId="6" borderId="9" xfId="7" applyFont="1" applyFill="1" applyBorder="1" applyAlignment="1" applyProtection="1">
      <alignment horizontal="left" vertical="center" wrapText="1" indent="1"/>
    </xf>
    <xf numFmtId="0" fontId="23" fillId="6" borderId="10" xfId="7" applyFont="1" applyFill="1" applyBorder="1" applyAlignment="1" applyProtection="1">
      <alignment horizontal="left" vertical="center" wrapText="1" indent="1"/>
    </xf>
    <xf numFmtId="0" fontId="28" fillId="0" borderId="0" xfId="15" applyFont="1" applyFill="1" applyAlignment="1"/>
    <xf numFmtId="0" fontId="17" fillId="0" borderId="11" xfId="15" applyFont="1" applyFill="1" applyBorder="1" applyAlignment="1">
      <alignment horizontal="right" vertical="center" wrapText="1"/>
    </xf>
    <xf numFmtId="0" fontId="17" fillId="0" borderId="0" xfId="15" applyFont="1" applyFill="1" applyAlignment="1">
      <alignment horizontal="right" vertical="center" wrapText="1"/>
    </xf>
    <xf numFmtId="0" fontId="23" fillId="10" borderId="7" xfId="7" applyFont="1" applyFill="1" applyBorder="1" applyAlignment="1" applyProtection="1">
      <alignment horizontal="left" vertical="center" wrapText="1" indent="1"/>
      <protection locked="0"/>
    </xf>
    <xf numFmtId="0" fontId="23" fillId="10" borderId="8" xfId="7" applyFont="1" applyFill="1" applyBorder="1" applyAlignment="1" applyProtection="1">
      <alignment horizontal="left" vertical="center" wrapText="1" indent="1"/>
      <protection locked="0"/>
    </xf>
    <xf numFmtId="0" fontId="23" fillId="10" borderId="25" xfId="7" applyFont="1" applyFill="1" applyBorder="1" applyAlignment="1" applyProtection="1">
      <alignment horizontal="left" vertical="center" wrapText="1" indent="1"/>
      <protection locked="0"/>
    </xf>
    <xf numFmtId="49" fontId="23" fillId="10" borderId="9" xfId="15" applyNumberFormat="1" applyFont="1" applyFill="1" applyBorder="1" applyAlignment="1" applyProtection="1">
      <alignment horizontal="left" vertical="center" wrapText="1" indent="1"/>
      <protection locked="0"/>
    </xf>
    <xf numFmtId="49" fontId="23" fillId="10" borderId="10" xfId="15" applyNumberFormat="1" applyFont="1" applyFill="1" applyBorder="1" applyAlignment="1" applyProtection="1">
      <alignment horizontal="left" vertical="center" wrapText="1" indent="1"/>
      <protection locked="0"/>
    </xf>
    <xf numFmtId="0" fontId="17" fillId="0" borderId="0" xfId="15" applyFill="1" applyAlignment="1"/>
    <xf numFmtId="14" fontId="23" fillId="10" borderId="9" xfId="15" applyNumberFormat="1" applyFont="1" applyFill="1" applyBorder="1" applyAlignment="1" applyProtection="1">
      <alignment horizontal="left" vertical="center" wrapText="1" indent="1"/>
      <protection locked="0"/>
    </xf>
    <xf numFmtId="0" fontId="21" fillId="3" borderId="3" xfId="0" applyFont="1" applyFill="1" applyBorder="1" applyAlignment="1">
      <alignment horizontal="left"/>
    </xf>
    <xf numFmtId="0" fontId="21" fillId="3" borderId="7" xfId="0" applyFont="1" applyFill="1" applyBorder="1" applyAlignment="1">
      <alignment horizontal="left"/>
    </xf>
    <xf numFmtId="14" fontId="21" fillId="3" borderId="8" xfId="0" applyNumberFormat="1" applyFont="1" applyFill="1" applyBorder="1" applyAlignment="1">
      <alignment horizontal="left"/>
    </xf>
    <xf numFmtId="14" fontId="21" fillId="3" borderId="7" xfId="0" applyNumberFormat="1" applyFont="1" applyFill="1" applyBorder="1" applyAlignment="1">
      <alignment horizontal="left"/>
    </xf>
    <xf numFmtId="0" fontId="21" fillId="3" borderId="3" xfId="0" applyFont="1" applyFill="1" applyBorder="1" applyAlignment="1">
      <alignment horizontal="left" vertical="center"/>
    </xf>
    <xf numFmtId="0" fontId="19" fillId="6" borderId="32" xfId="0" applyFont="1" applyFill="1" applyBorder="1" applyAlignment="1" applyProtection="1">
      <alignment horizontal="left" vertical="center" wrapText="1" indent="1"/>
    </xf>
    <xf numFmtId="0" fontId="19" fillId="6" borderId="33" xfId="0" applyFont="1" applyFill="1" applyBorder="1" applyAlignment="1" applyProtection="1">
      <alignment horizontal="left" vertical="center" wrapText="1" indent="1"/>
    </xf>
    <xf numFmtId="0" fontId="21" fillId="3" borderId="3" xfId="0" applyFont="1" applyFill="1" applyBorder="1" applyAlignment="1">
      <alignment horizontal="left" vertical="center" shrinkToFit="1"/>
    </xf>
    <xf numFmtId="166" fontId="24" fillId="0" borderId="1" xfId="1" applyNumberFormat="1" applyFont="1" applyFill="1" applyBorder="1" applyAlignment="1">
      <alignment horizontal="right" vertical="center" indent="2"/>
    </xf>
    <xf numFmtId="0" fontId="25" fillId="3" borderId="1" xfId="0" applyFont="1" applyFill="1" applyBorder="1" applyAlignment="1">
      <alignment horizontal="center" vertical="center" wrapText="1"/>
    </xf>
    <xf numFmtId="166" fontId="24" fillId="6" borderId="1" xfId="1" applyNumberFormat="1" applyFont="1" applyFill="1" applyBorder="1" applyAlignment="1">
      <alignment horizontal="right" vertical="center" wrapText="1" indent="2"/>
    </xf>
    <xf numFmtId="166" fontId="24" fillId="0" borderId="9" xfId="1" applyNumberFormat="1" applyFont="1" applyFill="1" applyBorder="1" applyAlignment="1">
      <alignment horizontal="right" vertical="center" indent="2"/>
    </xf>
    <xf numFmtId="166" fontId="24" fillId="0" borderId="10" xfId="1" applyNumberFormat="1" applyFont="1" applyFill="1" applyBorder="1" applyAlignment="1">
      <alignment horizontal="right" vertical="center" indent="2"/>
    </xf>
    <xf numFmtId="0" fontId="1" fillId="0" borderId="8" xfId="47" applyFont="1" applyBorder="1" applyAlignment="1">
      <alignment horizontal="left"/>
    </xf>
    <xf numFmtId="166" fontId="24" fillId="6" borderId="1" xfId="1" applyNumberFormat="1" applyFont="1" applyFill="1" applyBorder="1" applyAlignment="1">
      <alignment horizontal="right" vertical="center" indent="2"/>
    </xf>
    <xf numFmtId="0" fontId="25" fillId="3" borderId="16" xfId="0" applyFont="1" applyFill="1" applyBorder="1" applyAlignment="1">
      <alignment horizontal="center" vertical="center" wrapText="1"/>
    </xf>
    <xf numFmtId="0" fontId="25" fillId="3" borderId="17" xfId="0" applyFont="1" applyFill="1" applyBorder="1" applyAlignment="1">
      <alignment horizontal="center" vertical="center" wrapText="1"/>
    </xf>
    <xf numFmtId="166" fontId="24" fillId="0" borderId="18" xfId="1" applyNumberFormat="1" applyFont="1" applyFill="1" applyBorder="1" applyAlignment="1">
      <alignment horizontal="right" vertical="center" indent="2"/>
    </xf>
    <xf numFmtId="9" fontId="24" fillId="0" borderId="19" xfId="1" applyNumberFormat="1" applyFont="1" applyFill="1" applyBorder="1" applyAlignment="1">
      <alignment horizontal="right" vertical="center" indent="2"/>
    </xf>
    <xf numFmtId="9" fontId="24" fillId="0" borderId="20" xfId="1" applyNumberFormat="1" applyFont="1" applyFill="1" applyBorder="1" applyAlignment="1">
      <alignment horizontal="right" vertical="center" indent="2"/>
    </xf>
    <xf numFmtId="44" fontId="1" fillId="0" borderId="0" xfId="1" applyFont="1" applyAlignment="1">
      <alignment vertical="center" wrapText="1"/>
    </xf>
  </cellXfs>
  <cellStyles count="147">
    <cellStyle name="Euro" xfId="8" xr:uid="{00000000-0005-0000-0000-000000000000}"/>
    <cellStyle name="Euro 2" xfId="10" xr:uid="{00000000-0005-0000-0000-000001000000}"/>
    <cellStyle name="Prozent" xfId="2" builtinId="5"/>
    <cellStyle name="Standard" xfId="0" builtinId="0"/>
    <cellStyle name="Standard 2" xfId="3" xr:uid="{00000000-0005-0000-0000-000004000000}"/>
    <cellStyle name="Standard 2 10" xfId="30" xr:uid="{00000000-0005-0000-0000-000005000000}"/>
    <cellStyle name="Standard 2 11" xfId="88" xr:uid="{00000000-0005-0000-0000-000006000000}"/>
    <cellStyle name="Standard 2 2" xfId="6" xr:uid="{00000000-0005-0000-0000-000007000000}"/>
    <cellStyle name="Standard 2 2 2" xfId="14" xr:uid="{00000000-0005-0000-0000-000008000000}"/>
    <cellStyle name="Standard 2 2 2 2" xfId="25" xr:uid="{00000000-0005-0000-0000-000009000000}"/>
    <cellStyle name="Standard 2 2 2 2 2" xfId="64" xr:uid="{00000000-0005-0000-0000-00000A000000}"/>
    <cellStyle name="Standard 2 2 2 2 2 2" xfId="123" xr:uid="{00000000-0005-0000-0000-00000B000000}"/>
    <cellStyle name="Standard 2 2 2 2 3" xfId="81" xr:uid="{00000000-0005-0000-0000-00000C000000}"/>
    <cellStyle name="Standard 2 2 2 2 3 2" xfId="140" xr:uid="{00000000-0005-0000-0000-00000D000000}"/>
    <cellStyle name="Standard 2 2 2 2 4" xfId="45" xr:uid="{00000000-0005-0000-0000-00000E000000}"/>
    <cellStyle name="Standard 2 2 2 2 5" xfId="103" xr:uid="{00000000-0005-0000-0000-00000F000000}"/>
    <cellStyle name="Standard 2 2 2 3" xfId="56" xr:uid="{00000000-0005-0000-0000-000010000000}"/>
    <cellStyle name="Standard 2 2 2 3 2" xfId="115" xr:uid="{00000000-0005-0000-0000-000011000000}"/>
    <cellStyle name="Standard 2 2 2 4" xfId="73" xr:uid="{00000000-0005-0000-0000-000012000000}"/>
    <cellStyle name="Standard 2 2 2 4 2" xfId="132" xr:uid="{00000000-0005-0000-0000-000013000000}"/>
    <cellStyle name="Standard 2 2 2 5" xfId="37" xr:uid="{00000000-0005-0000-0000-000014000000}"/>
    <cellStyle name="Standard 2 2 2 6" xfId="95" xr:uid="{00000000-0005-0000-0000-000015000000}"/>
    <cellStyle name="Standard 2 2 3" xfId="21" xr:uid="{00000000-0005-0000-0000-000016000000}"/>
    <cellStyle name="Standard 2 2 3 2" xfId="60" xr:uid="{00000000-0005-0000-0000-000017000000}"/>
    <cellStyle name="Standard 2 2 3 2 2" xfId="119" xr:uid="{00000000-0005-0000-0000-000018000000}"/>
    <cellStyle name="Standard 2 2 3 3" xfId="77" xr:uid="{00000000-0005-0000-0000-000019000000}"/>
    <cellStyle name="Standard 2 2 3 3 2" xfId="136" xr:uid="{00000000-0005-0000-0000-00001A000000}"/>
    <cellStyle name="Standard 2 2 3 4" xfId="41" xr:uid="{00000000-0005-0000-0000-00001B000000}"/>
    <cellStyle name="Standard 2 2 3 5" xfId="99" xr:uid="{00000000-0005-0000-0000-00001C000000}"/>
    <cellStyle name="Standard 2 2 4" xfId="29" xr:uid="{00000000-0005-0000-0000-00001D000000}"/>
    <cellStyle name="Standard 2 2 4 2" xfId="52" xr:uid="{00000000-0005-0000-0000-00001E000000}"/>
    <cellStyle name="Standard 2 2 4 3" xfId="107" xr:uid="{00000000-0005-0000-0000-00001F000000}"/>
    <cellStyle name="Standard 2 2 5" xfId="69" xr:uid="{00000000-0005-0000-0000-000020000000}"/>
    <cellStyle name="Standard 2 2 5 2" xfId="128" xr:uid="{00000000-0005-0000-0000-000021000000}"/>
    <cellStyle name="Standard 2 2 6" xfId="87" xr:uid="{00000000-0005-0000-0000-000022000000}"/>
    <cellStyle name="Standard 2 2 6 2" xfId="145" xr:uid="{00000000-0005-0000-0000-000023000000}"/>
    <cellStyle name="Standard 2 2 7" xfId="33" xr:uid="{00000000-0005-0000-0000-000024000000}"/>
    <cellStyle name="Standard 2 2 8" xfId="91" xr:uid="{00000000-0005-0000-0000-000025000000}"/>
    <cellStyle name="Standard 2 3" xfId="11" xr:uid="{00000000-0005-0000-0000-000026000000}"/>
    <cellStyle name="Standard 2 3 2" xfId="22" xr:uid="{00000000-0005-0000-0000-000027000000}"/>
    <cellStyle name="Standard 2 3 2 2" xfId="61" xr:uid="{00000000-0005-0000-0000-000028000000}"/>
    <cellStyle name="Standard 2 3 2 2 2" xfId="120" xr:uid="{00000000-0005-0000-0000-000029000000}"/>
    <cellStyle name="Standard 2 3 2 3" xfId="78" xr:uid="{00000000-0005-0000-0000-00002A000000}"/>
    <cellStyle name="Standard 2 3 2 3 2" xfId="137" xr:uid="{00000000-0005-0000-0000-00002B000000}"/>
    <cellStyle name="Standard 2 3 2 4" xfId="42" xr:uid="{00000000-0005-0000-0000-00002C000000}"/>
    <cellStyle name="Standard 2 3 2 5" xfId="100" xr:uid="{00000000-0005-0000-0000-00002D000000}"/>
    <cellStyle name="Standard 2 3 3" xfId="53" xr:uid="{00000000-0005-0000-0000-00002E000000}"/>
    <cellStyle name="Standard 2 3 3 2" xfId="112" xr:uid="{00000000-0005-0000-0000-00002F000000}"/>
    <cellStyle name="Standard 2 3 4" xfId="70" xr:uid="{00000000-0005-0000-0000-000030000000}"/>
    <cellStyle name="Standard 2 3 4 2" xfId="129" xr:uid="{00000000-0005-0000-0000-000031000000}"/>
    <cellStyle name="Standard 2 3 5" xfId="34" xr:uid="{00000000-0005-0000-0000-000032000000}"/>
    <cellStyle name="Standard 2 3 6" xfId="92" xr:uid="{00000000-0005-0000-0000-000033000000}"/>
    <cellStyle name="Standard 2 4" xfId="16" xr:uid="{00000000-0005-0000-0000-000034000000}"/>
    <cellStyle name="Standard 2 5" xfId="18" xr:uid="{00000000-0005-0000-0000-000035000000}"/>
    <cellStyle name="Standard 2 5 2" xfId="57" xr:uid="{00000000-0005-0000-0000-000036000000}"/>
    <cellStyle name="Standard 2 5 2 2" xfId="116" xr:uid="{00000000-0005-0000-0000-000037000000}"/>
    <cellStyle name="Standard 2 5 3" xfId="74" xr:uid="{00000000-0005-0000-0000-000038000000}"/>
    <cellStyle name="Standard 2 5 3 2" xfId="133" xr:uid="{00000000-0005-0000-0000-000039000000}"/>
    <cellStyle name="Standard 2 5 4" xfId="38" xr:uid="{00000000-0005-0000-0000-00003A000000}"/>
    <cellStyle name="Standard 2 5 5" xfId="96" xr:uid="{00000000-0005-0000-0000-00003B000000}"/>
    <cellStyle name="Standard 2 6" xfId="28" xr:uid="{00000000-0005-0000-0000-00003C000000}"/>
    <cellStyle name="Standard 2 6 2" xfId="84" xr:uid="{00000000-0005-0000-0000-00003D000000}"/>
    <cellStyle name="Standard 2 6 2 2" xfId="143" xr:uid="{00000000-0005-0000-0000-00003E000000}"/>
    <cellStyle name="Standard 2 6 3" xfId="48" xr:uid="{00000000-0005-0000-0000-00003F000000}"/>
    <cellStyle name="Standard 2 6 4" xfId="106" xr:uid="{00000000-0005-0000-0000-000040000000}"/>
    <cellStyle name="Standard 2 7" xfId="49" xr:uid="{00000000-0005-0000-0000-000041000000}"/>
    <cellStyle name="Standard 2 7 2" xfId="109" xr:uid="{00000000-0005-0000-0000-000042000000}"/>
    <cellStyle name="Standard 2 8" xfId="66" xr:uid="{00000000-0005-0000-0000-000043000000}"/>
    <cellStyle name="Standard 2 8 2" xfId="125" xr:uid="{00000000-0005-0000-0000-000044000000}"/>
    <cellStyle name="Standard 2 9" xfId="86" xr:uid="{00000000-0005-0000-0000-000045000000}"/>
    <cellStyle name="Standard 2 9 2" xfId="144" xr:uid="{00000000-0005-0000-0000-000046000000}"/>
    <cellStyle name="Standard 3" xfId="4" xr:uid="{00000000-0005-0000-0000-000047000000}"/>
    <cellStyle name="Standard 3 10" xfId="146" xr:uid="{00000000-0005-0000-0000-000048000000}"/>
    <cellStyle name="Standard 3 2" xfId="12" xr:uid="{00000000-0005-0000-0000-000049000000}"/>
    <cellStyle name="Standard 3 2 2" xfId="23" xr:uid="{00000000-0005-0000-0000-00004A000000}"/>
    <cellStyle name="Standard 3 2 2 2" xfId="62" xr:uid="{00000000-0005-0000-0000-00004B000000}"/>
    <cellStyle name="Standard 3 2 2 2 2" xfId="121" xr:uid="{00000000-0005-0000-0000-00004C000000}"/>
    <cellStyle name="Standard 3 2 2 3" xfId="79" xr:uid="{00000000-0005-0000-0000-00004D000000}"/>
    <cellStyle name="Standard 3 2 2 3 2" xfId="138" xr:uid="{00000000-0005-0000-0000-00004E000000}"/>
    <cellStyle name="Standard 3 2 2 4" xfId="43" xr:uid="{00000000-0005-0000-0000-00004F000000}"/>
    <cellStyle name="Standard 3 2 2 5" xfId="101" xr:uid="{00000000-0005-0000-0000-000050000000}"/>
    <cellStyle name="Standard 3 2 3" xfId="54" xr:uid="{00000000-0005-0000-0000-000051000000}"/>
    <cellStyle name="Standard 3 2 3 2" xfId="113" xr:uid="{00000000-0005-0000-0000-000052000000}"/>
    <cellStyle name="Standard 3 2 4" xfId="71" xr:uid="{00000000-0005-0000-0000-000053000000}"/>
    <cellStyle name="Standard 3 2 4 2" xfId="130" xr:uid="{00000000-0005-0000-0000-000054000000}"/>
    <cellStyle name="Standard 3 2 5" xfId="35" xr:uid="{00000000-0005-0000-0000-000055000000}"/>
    <cellStyle name="Standard 3 2 6" xfId="93" xr:uid="{00000000-0005-0000-0000-000056000000}"/>
    <cellStyle name="Standard 3 3" xfId="19" xr:uid="{00000000-0005-0000-0000-000057000000}"/>
    <cellStyle name="Standard 3 3 2" xfId="58" xr:uid="{00000000-0005-0000-0000-000058000000}"/>
    <cellStyle name="Standard 3 3 2 2" xfId="117" xr:uid="{00000000-0005-0000-0000-000059000000}"/>
    <cellStyle name="Standard 3 3 3" xfId="75" xr:uid="{00000000-0005-0000-0000-00005A000000}"/>
    <cellStyle name="Standard 3 3 3 2" xfId="134" xr:uid="{00000000-0005-0000-0000-00005B000000}"/>
    <cellStyle name="Standard 3 3 4" xfId="39" xr:uid="{00000000-0005-0000-0000-00005C000000}"/>
    <cellStyle name="Standard 3 3 5" xfId="97" xr:uid="{00000000-0005-0000-0000-00005D000000}"/>
    <cellStyle name="Standard 3 4" xfId="47" xr:uid="{00000000-0005-0000-0000-00005E000000}"/>
    <cellStyle name="Standard 3 4 2" xfId="83" xr:uid="{00000000-0005-0000-0000-00005F000000}"/>
    <cellStyle name="Standard 3 4 2 2" xfId="142" xr:uid="{00000000-0005-0000-0000-000060000000}"/>
    <cellStyle name="Standard 3 4 3" xfId="108" xr:uid="{00000000-0005-0000-0000-000061000000}"/>
    <cellStyle name="Standard 3 5" xfId="50" xr:uid="{00000000-0005-0000-0000-000062000000}"/>
    <cellStyle name="Standard 3 5 2" xfId="110" xr:uid="{00000000-0005-0000-0000-000063000000}"/>
    <cellStyle name="Standard 3 6" xfId="67" xr:uid="{00000000-0005-0000-0000-000064000000}"/>
    <cellStyle name="Standard 3 6 2" xfId="126" xr:uid="{00000000-0005-0000-0000-000065000000}"/>
    <cellStyle name="Standard 3 7" xfId="31" xr:uid="{00000000-0005-0000-0000-000066000000}"/>
    <cellStyle name="Standard 3 8" xfId="89" xr:uid="{00000000-0005-0000-0000-000067000000}"/>
    <cellStyle name="Standard 4" xfId="7" xr:uid="{00000000-0005-0000-0000-000068000000}"/>
    <cellStyle name="Standard 4 2" xfId="15" xr:uid="{00000000-0005-0000-0000-000069000000}"/>
    <cellStyle name="Standard 5" xfId="9" xr:uid="{00000000-0005-0000-0000-00006A000000}"/>
    <cellStyle name="Standard 6" xfId="26" xr:uid="{00000000-0005-0000-0000-00006B000000}"/>
    <cellStyle name="Standard 6 2" xfId="65" xr:uid="{00000000-0005-0000-0000-00006C000000}"/>
    <cellStyle name="Standard 6 2 2" xfId="124" xr:uid="{00000000-0005-0000-0000-00006D000000}"/>
    <cellStyle name="Standard 6 3" xfId="82" xr:uid="{00000000-0005-0000-0000-00006E000000}"/>
    <cellStyle name="Standard 6 3 2" xfId="141" xr:uid="{00000000-0005-0000-0000-00006F000000}"/>
    <cellStyle name="Standard 6 4" xfId="46" xr:uid="{00000000-0005-0000-0000-000070000000}"/>
    <cellStyle name="Standard 6 5" xfId="104" xr:uid="{00000000-0005-0000-0000-000071000000}"/>
    <cellStyle name="Standard 7" xfId="27" xr:uid="{00000000-0005-0000-0000-000072000000}"/>
    <cellStyle name="Standard 7 2" xfId="85" xr:uid="{00000000-0005-0000-0000-000073000000}"/>
    <cellStyle name="Standard 7 3" xfId="105" xr:uid="{00000000-0005-0000-0000-000074000000}"/>
    <cellStyle name="Währung" xfId="1" builtinId="4"/>
    <cellStyle name="Währung 2" xfId="5" xr:uid="{00000000-0005-0000-0000-000076000000}"/>
    <cellStyle name="Währung 2 2" xfId="13" xr:uid="{00000000-0005-0000-0000-000077000000}"/>
    <cellStyle name="Währung 2 2 2" xfId="24" xr:uid="{00000000-0005-0000-0000-000078000000}"/>
    <cellStyle name="Währung 2 2 2 2" xfId="63" xr:uid="{00000000-0005-0000-0000-000079000000}"/>
    <cellStyle name="Währung 2 2 2 2 2" xfId="122" xr:uid="{00000000-0005-0000-0000-00007A000000}"/>
    <cellStyle name="Währung 2 2 2 3" xfId="80" xr:uid="{00000000-0005-0000-0000-00007B000000}"/>
    <cellStyle name="Währung 2 2 2 3 2" xfId="139" xr:uid="{00000000-0005-0000-0000-00007C000000}"/>
    <cellStyle name="Währung 2 2 2 4" xfId="44" xr:uid="{00000000-0005-0000-0000-00007D000000}"/>
    <cellStyle name="Währung 2 2 2 5" xfId="102" xr:uid="{00000000-0005-0000-0000-00007E000000}"/>
    <cellStyle name="Währung 2 2 3" xfId="55" xr:uid="{00000000-0005-0000-0000-00007F000000}"/>
    <cellStyle name="Währung 2 2 3 2" xfId="114" xr:uid="{00000000-0005-0000-0000-000080000000}"/>
    <cellStyle name="Währung 2 2 4" xfId="72" xr:uid="{00000000-0005-0000-0000-000081000000}"/>
    <cellStyle name="Währung 2 2 4 2" xfId="131" xr:uid="{00000000-0005-0000-0000-000082000000}"/>
    <cellStyle name="Währung 2 2 5" xfId="36" xr:uid="{00000000-0005-0000-0000-000083000000}"/>
    <cellStyle name="Währung 2 2 6" xfId="94" xr:uid="{00000000-0005-0000-0000-000084000000}"/>
    <cellStyle name="Währung 2 3" xfId="20" xr:uid="{00000000-0005-0000-0000-000085000000}"/>
    <cellStyle name="Währung 2 3 2" xfId="59" xr:uid="{00000000-0005-0000-0000-000086000000}"/>
    <cellStyle name="Währung 2 3 2 2" xfId="118" xr:uid="{00000000-0005-0000-0000-000087000000}"/>
    <cellStyle name="Währung 2 3 3" xfId="76" xr:uid="{00000000-0005-0000-0000-000088000000}"/>
    <cellStyle name="Währung 2 3 3 2" xfId="135" xr:uid="{00000000-0005-0000-0000-000089000000}"/>
    <cellStyle name="Währung 2 3 4" xfId="40" xr:uid="{00000000-0005-0000-0000-00008A000000}"/>
    <cellStyle name="Währung 2 3 5" xfId="98" xr:uid="{00000000-0005-0000-0000-00008B000000}"/>
    <cellStyle name="Währung 2 4" xfId="51" xr:uid="{00000000-0005-0000-0000-00008C000000}"/>
    <cellStyle name="Währung 2 4 2" xfId="111" xr:uid="{00000000-0005-0000-0000-00008D000000}"/>
    <cellStyle name="Währung 2 5" xfId="68" xr:uid="{00000000-0005-0000-0000-00008E000000}"/>
    <cellStyle name="Währung 2 5 2" xfId="127" xr:uid="{00000000-0005-0000-0000-00008F000000}"/>
    <cellStyle name="Währung 2 6" xfId="32" xr:uid="{00000000-0005-0000-0000-000090000000}"/>
    <cellStyle name="Währung 2 7" xfId="90" xr:uid="{00000000-0005-0000-0000-000091000000}"/>
    <cellStyle name="Währung 3" xfId="17" xr:uid="{00000000-0005-0000-0000-000092000000}"/>
  </cellStyles>
  <dxfs count="16">
    <dxf>
      <font>
        <color rgb="FF006100"/>
      </font>
      <fill>
        <patternFill>
          <bgColor rgb="FFC6EFCE"/>
        </patternFill>
      </fill>
    </dxf>
    <dxf>
      <fill>
        <patternFill>
          <bgColor rgb="FFFFC000"/>
        </patternFill>
      </fill>
    </dxf>
    <dxf>
      <font>
        <color rgb="FF006100"/>
      </font>
      <fill>
        <patternFill>
          <bgColor rgb="FFC6EFCE"/>
        </patternFill>
      </fill>
    </dxf>
    <dxf>
      <fill>
        <patternFill>
          <bgColor rgb="FFFFC000"/>
        </patternFill>
      </fill>
    </dxf>
    <dxf>
      <font>
        <color rgb="FF006100"/>
      </font>
      <fill>
        <patternFill>
          <bgColor rgb="FFC6EFCE"/>
        </patternFill>
      </fill>
    </dxf>
    <dxf>
      <fill>
        <patternFill>
          <bgColor rgb="FFFFC000"/>
        </patternFill>
      </fill>
    </dxf>
    <dxf>
      <font>
        <color rgb="FF006100"/>
      </font>
      <fill>
        <patternFill>
          <bgColor rgb="FFC6EFCE"/>
        </patternFill>
      </fill>
    </dxf>
    <dxf>
      <fill>
        <patternFill>
          <bgColor rgb="FFFFC000"/>
        </patternFill>
      </fill>
    </dxf>
    <dxf>
      <font>
        <color rgb="FF006100"/>
      </font>
      <fill>
        <patternFill>
          <bgColor rgb="FFC6EFCE"/>
        </patternFill>
      </fill>
    </dxf>
    <dxf>
      <fill>
        <patternFill>
          <bgColor rgb="FFFFC000"/>
        </patternFill>
      </fill>
    </dxf>
    <dxf>
      <font>
        <color rgb="FF9C0006"/>
      </font>
      <fill>
        <patternFill>
          <bgColor rgb="FFFFC7CE"/>
        </patternFill>
      </fill>
    </dxf>
    <dxf>
      <font>
        <color auto="1"/>
      </font>
      <fill>
        <patternFill>
          <bgColor rgb="FFFFC000"/>
        </patternFill>
      </fill>
    </dxf>
    <dxf>
      <font>
        <color rgb="FF006100"/>
      </font>
      <fill>
        <patternFill>
          <bgColor rgb="FFC6EFCE"/>
        </patternFill>
      </fill>
    </dxf>
    <dxf>
      <fill>
        <patternFill patternType="solid">
          <bgColor rgb="FFFFC000"/>
        </patternFill>
      </fill>
    </dxf>
    <dxf>
      <fill>
        <patternFill>
          <bgColor theme="6" tint="0.59996337778862885"/>
        </patternFill>
      </fill>
    </dxf>
    <dxf>
      <fill>
        <patternFill>
          <bgColor rgb="FFFFCCCC"/>
        </patternFill>
      </fill>
    </dxf>
  </dxfs>
  <tableStyles count="0" defaultTableStyle="TableStyleMedium2" defaultPivotStyle="PivotStyleLight16"/>
  <colors>
    <mruColors>
      <color rgb="FFFFFFCC"/>
      <color rgb="FFFFCC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85</xdr:row>
      <xdr:rowOff>66676</xdr:rowOff>
    </xdr:from>
    <xdr:to>
      <xdr:col>17</xdr:col>
      <xdr:colOff>369327</xdr:colOff>
      <xdr:row>106</xdr:row>
      <xdr:rowOff>111008</xdr:rowOff>
    </xdr:to>
    <xdr:pic>
      <xdr:nvPicPr>
        <xdr:cNvPr id="3" name="Grafik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828675" y="26965276"/>
          <a:ext cx="12494652" cy="4044832"/>
        </a:xfrm>
        <a:prstGeom prst="rect">
          <a:avLst/>
        </a:prstGeom>
      </xdr:spPr>
    </xdr:pic>
    <xdr:clientData/>
  </xdr:twoCellAnchor>
  <xdr:twoCellAnchor editAs="oneCell">
    <xdr:from>
      <xdr:col>1</xdr:col>
      <xdr:colOff>0</xdr:colOff>
      <xdr:row>146</xdr:row>
      <xdr:rowOff>91440</xdr:rowOff>
    </xdr:from>
    <xdr:to>
      <xdr:col>8</xdr:col>
      <xdr:colOff>401978</xdr:colOff>
      <xdr:row>155</xdr:row>
      <xdr:rowOff>64477</xdr:rowOff>
    </xdr:to>
    <xdr:pic>
      <xdr:nvPicPr>
        <xdr:cNvPr id="7" name="Grafik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2"/>
        <a:stretch>
          <a:fillRect/>
        </a:stretch>
      </xdr:blipFill>
      <xdr:spPr>
        <a:xfrm>
          <a:off x="891540" y="26609040"/>
          <a:ext cx="5949338" cy="1618957"/>
        </a:xfrm>
        <a:prstGeom prst="rect">
          <a:avLst/>
        </a:prstGeom>
      </xdr:spPr>
    </xdr:pic>
    <xdr:clientData/>
  </xdr:twoCellAnchor>
  <xdr:twoCellAnchor editAs="oneCell">
    <xdr:from>
      <xdr:col>1</xdr:col>
      <xdr:colOff>1</xdr:colOff>
      <xdr:row>131</xdr:row>
      <xdr:rowOff>114300</xdr:rowOff>
    </xdr:from>
    <xdr:to>
      <xdr:col>8</xdr:col>
      <xdr:colOff>455783</xdr:colOff>
      <xdr:row>141</xdr:row>
      <xdr:rowOff>49209</xdr:rowOff>
    </xdr:to>
    <xdr:pic>
      <xdr:nvPicPr>
        <xdr:cNvPr id="8" name="Grafik 7">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3"/>
        <a:stretch>
          <a:fillRect/>
        </a:stretch>
      </xdr:blipFill>
      <xdr:spPr>
        <a:xfrm>
          <a:off x="891541" y="24071580"/>
          <a:ext cx="6003142" cy="176370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vmlDrawing" Target="../drawings/vmlDrawing8.v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tabColor theme="4" tint="0.59999389629810485"/>
    <pageSetUpPr fitToPage="1"/>
  </sheetPr>
  <dimension ref="A1:WVJ35"/>
  <sheetViews>
    <sheetView showGridLines="0" tabSelected="1" zoomScaleNormal="100" workbookViewId="0">
      <selection activeCell="C8" sqref="C8:D8"/>
    </sheetView>
  </sheetViews>
  <sheetFormatPr baseColWidth="10" defaultColWidth="0" defaultRowHeight="13.2" zeroHeight="1" x14ac:dyDescent="0.25"/>
  <cols>
    <col min="1" max="1" width="34" style="60" customWidth="1"/>
    <col min="2" max="2" width="4" style="60" customWidth="1"/>
    <col min="3" max="3" width="15.21875" style="60" customWidth="1"/>
    <col min="4" max="7" width="11.44140625" style="60" customWidth="1"/>
    <col min="8" max="8" width="10.6640625" style="60" customWidth="1"/>
    <col min="9" max="9" width="3.6640625" style="60" customWidth="1"/>
    <col min="10" max="13" width="3.6640625" style="60" hidden="1"/>
    <col min="14" max="256" width="11.44140625" style="60" hidden="1"/>
    <col min="257" max="257" width="11.5546875" style="60" hidden="1"/>
    <col min="258" max="258" width="17.109375" style="60" hidden="1"/>
    <col min="259" max="512" width="11.44140625" style="60" hidden="1"/>
    <col min="513" max="513" width="11.5546875" style="60" hidden="1"/>
    <col min="514" max="514" width="17.109375" style="60" hidden="1"/>
    <col min="515" max="768" width="11.44140625" style="60" hidden="1"/>
    <col min="769" max="769" width="11.5546875" style="60" hidden="1"/>
    <col min="770" max="770" width="17.109375" style="60" hidden="1"/>
    <col min="771" max="1024" width="11.44140625" style="60" hidden="1"/>
    <col min="1025" max="1025" width="11.5546875" style="60" hidden="1"/>
    <col min="1026" max="1026" width="17.109375" style="60" hidden="1"/>
    <col min="1027" max="1280" width="11.44140625" style="60" hidden="1"/>
    <col min="1281" max="1281" width="11.5546875" style="60" hidden="1"/>
    <col min="1282" max="1282" width="17.109375" style="60" hidden="1"/>
    <col min="1283" max="1536" width="11.44140625" style="60" hidden="1"/>
    <col min="1537" max="1537" width="11.5546875" style="60" hidden="1"/>
    <col min="1538" max="1538" width="17.109375" style="60" hidden="1"/>
    <col min="1539" max="1792" width="11.44140625" style="60" hidden="1"/>
    <col min="1793" max="1793" width="11.5546875" style="60" hidden="1"/>
    <col min="1794" max="1794" width="17.109375" style="60" hidden="1"/>
    <col min="1795" max="2048" width="11.44140625" style="60" hidden="1"/>
    <col min="2049" max="2049" width="11.5546875" style="60" hidden="1"/>
    <col min="2050" max="2050" width="17.109375" style="60" hidden="1"/>
    <col min="2051" max="2304" width="11.44140625" style="60" hidden="1"/>
    <col min="2305" max="2305" width="11.5546875" style="60" hidden="1"/>
    <col min="2306" max="2306" width="17.109375" style="60" hidden="1"/>
    <col min="2307" max="2560" width="11.44140625" style="60" hidden="1"/>
    <col min="2561" max="2561" width="11.5546875" style="60" hidden="1"/>
    <col min="2562" max="2562" width="17.109375" style="60" hidden="1"/>
    <col min="2563" max="2816" width="11.44140625" style="60" hidden="1"/>
    <col min="2817" max="2817" width="11.5546875" style="60" hidden="1"/>
    <col min="2818" max="2818" width="17.109375" style="60" hidden="1"/>
    <col min="2819" max="3072" width="11.44140625" style="60" hidden="1"/>
    <col min="3073" max="3073" width="11.5546875" style="60" hidden="1"/>
    <col min="3074" max="3074" width="17.109375" style="60" hidden="1"/>
    <col min="3075" max="3328" width="11.44140625" style="60" hidden="1"/>
    <col min="3329" max="3329" width="11.5546875" style="60" hidden="1"/>
    <col min="3330" max="3330" width="17.109375" style="60" hidden="1"/>
    <col min="3331" max="3584" width="11.44140625" style="60" hidden="1"/>
    <col min="3585" max="3585" width="11.5546875" style="60" hidden="1"/>
    <col min="3586" max="3586" width="17.109375" style="60" hidden="1"/>
    <col min="3587" max="3840" width="11.44140625" style="60" hidden="1"/>
    <col min="3841" max="3841" width="11.5546875" style="60" hidden="1"/>
    <col min="3842" max="3842" width="17.109375" style="60" hidden="1"/>
    <col min="3843" max="4096" width="11.44140625" style="60" hidden="1"/>
    <col min="4097" max="4097" width="11.5546875" style="60" hidden="1"/>
    <col min="4098" max="4098" width="17.109375" style="60" hidden="1"/>
    <col min="4099" max="4352" width="11.44140625" style="60" hidden="1"/>
    <col min="4353" max="4353" width="11.5546875" style="60" hidden="1"/>
    <col min="4354" max="4354" width="17.109375" style="60" hidden="1"/>
    <col min="4355" max="4608" width="11.44140625" style="60" hidden="1"/>
    <col min="4609" max="4609" width="11.5546875" style="60" hidden="1"/>
    <col min="4610" max="4610" width="17.109375" style="60" hidden="1"/>
    <col min="4611" max="4864" width="11.44140625" style="60" hidden="1"/>
    <col min="4865" max="4865" width="11.5546875" style="60" hidden="1"/>
    <col min="4866" max="4866" width="17.109375" style="60" hidden="1"/>
    <col min="4867" max="5120" width="11.44140625" style="60" hidden="1"/>
    <col min="5121" max="5121" width="11.5546875" style="60" hidden="1"/>
    <col min="5122" max="5122" width="17.109375" style="60" hidden="1"/>
    <col min="5123" max="5376" width="11.44140625" style="60" hidden="1"/>
    <col min="5377" max="5377" width="11.5546875" style="60" hidden="1"/>
    <col min="5378" max="5378" width="17.109375" style="60" hidden="1"/>
    <col min="5379" max="5632" width="11.44140625" style="60" hidden="1"/>
    <col min="5633" max="5633" width="11.5546875" style="60" hidden="1"/>
    <col min="5634" max="5634" width="17.109375" style="60" hidden="1"/>
    <col min="5635" max="5888" width="11.44140625" style="60" hidden="1"/>
    <col min="5889" max="5889" width="11.5546875" style="60" hidden="1"/>
    <col min="5890" max="5890" width="17.109375" style="60" hidden="1"/>
    <col min="5891" max="6144" width="11.44140625" style="60" hidden="1"/>
    <col min="6145" max="6145" width="11.5546875" style="60" hidden="1"/>
    <col min="6146" max="6146" width="17.109375" style="60" hidden="1"/>
    <col min="6147" max="6400" width="11.44140625" style="60" hidden="1"/>
    <col min="6401" max="6401" width="11.5546875" style="60" hidden="1"/>
    <col min="6402" max="6402" width="17.109375" style="60" hidden="1"/>
    <col min="6403" max="6656" width="11.44140625" style="60" hidden="1"/>
    <col min="6657" max="6657" width="11.5546875" style="60" hidden="1"/>
    <col min="6658" max="6658" width="17.109375" style="60" hidden="1"/>
    <col min="6659" max="6912" width="11.44140625" style="60" hidden="1"/>
    <col min="6913" max="6913" width="11.5546875" style="60" hidden="1"/>
    <col min="6914" max="6914" width="17.109375" style="60" hidden="1"/>
    <col min="6915" max="7168" width="11.44140625" style="60" hidden="1"/>
    <col min="7169" max="7169" width="11.5546875" style="60" hidden="1"/>
    <col min="7170" max="7170" width="17.109375" style="60" hidden="1"/>
    <col min="7171" max="7424" width="11.44140625" style="60" hidden="1"/>
    <col min="7425" max="7425" width="11.5546875" style="60" hidden="1"/>
    <col min="7426" max="7426" width="17.109375" style="60" hidden="1"/>
    <col min="7427" max="7680" width="11.44140625" style="60" hidden="1"/>
    <col min="7681" max="7681" width="11.5546875" style="60" hidden="1"/>
    <col min="7682" max="7682" width="17.109375" style="60" hidden="1"/>
    <col min="7683" max="7936" width="11.44140625" style="60" hidden="1"/>
    <col min="7937" max="7937" width="11.5546875" style="60" hidden="1"/>
    <col min="7938" max="7938" width="17.109375" style="60" hidden="1"/>
    <col min="7939" max="8192" width="11.44140625" style="60" hidden="1"/>
    <col min="8193" max="8193" width="11.5546875" style="60" hidden="1"/>
    <col min="8194" max="8194" width="17.109375" style="60" hidden="1"/>
    <col min="8195" max="8448" width="11.44140625" style="60" hidden="1"/>
    <col min="8449" max="8449" width="11.5546875" style="60" hidden="1"/>
    <col min="8450" max="8450" width="17.109375" style="60" hidden="1"/>
    <col min="8451" max="8704" width="11.44140625" style="60" hidden="1"/>
    <col min="8705" max="8705" width="11.5546875" style="60" hidden="1"/>
    <col min="8706" max="8706" width="17.109375" style="60" hidden="1"/>
    <col min="8707" max="8960" width="11.44140625" style="60" hidden="1"/>
    <col min="8961" max="8961" width="11.5546875" style="60" hidden="1"/>
    <col min="8962" max="8962" width="17.109375" style="60" hidden="1"/>
    <col min="8963" max="9216" width="11.44140625" style="60" hidden="1"/>
    <col min="9217" max="9217" width="11.5546875" style="60" hidden="1"/>
    <col min="9218" max="9218" width="17.109375" style="60" hidden="1"/>
    <col min="9219" max="9472" width="11.44140625" style="60" hidden="1"/>
    <col min="9473" max="9473" width="11.5546875" style="60" hidden="1"/>
    <col min="9474" max="9474" width="17.109375" style="60" hidden="1"/>
    <col min="9475" max="9728" width="11.44140625" style="60" hidden="1"/>
    <col min="9729" max="9729" width="11.5546875" style="60" hidden="1"/>
    <col min="9730" max="9730" width="17.109375" style="60" hidden="1"/>
    <col min="9731" max="9984" width="11.44140625" style="60" hidden="1"/>
    <col min="9985" max="9985" width="11.5546875" style="60" hidden="1"/>
    <col min="9986" max="9986" width="17.109375" style="60" hidden="1"/>
    <col min="9987" max="10240" width="11.44140625" style="60" hidden="1"/>
    <col min="10241" max="10241" width="11.5546875" style="60" hidden="1"/>
    <col min="10242" max="10242" width="17.109375" style="60" hidden="1"/>
    <col min="10243" max="10496" width="11.44140625" style="60" hidden="1"/>
    <col min="10497" max="10497" width="11.5546875" style="60" hidden="1"/>
    <col min="10498" max="10498" width="17.109375" style="60" hidden="1"/>
    <col min="10499" max="10752" width="11.44140625" style="60" hidden="1"/>
    <col min="10753" max="10753" width="11.5546875" style="60" hidden="1"/>
    <col min="10754" max="10754" width="17.109375" style="60" hidden="1"/>
    <col min="10755" max="11008" width="11.44140625" style="60" hidden="1"/>
    <col min="11009" max="11009" width="11.5546875" style="60" hidden="1"/>
    <col min="11010" max="11010" width="17.109375" style="60" hidden="1"/>
    <col min="11011" max="11264" width="11.44140625" style="60" hidden="1"/>
    <col min="11265" max="11265" width="11.5546875" style="60" hidden="1"/>
    <col min="11266" max="11266" width="17.109375" style="60" hidden="1"/>
    <col min="11267" max="11520" width="11.44140625" style="60" hidden="1"/>
    <col min="11521" max="11521" width="11.5546875" style="60" hidden="1"/>
    <col min="11522" max="11522" width="17.109375" style="60" hidden="1"/>
    <col min="11523" max="11776" width="11.44140625" style="60" hidden="1"/>
    <col min="11777" max="11777" width="11.5546875" style="60" hidden="1"/>
    <col min="11778" max="11778" width="17.109375" style="60" hidden="1"/>
    <col min="11779" max="12032" width="11.44140625" style="60" hidden="1"/>
    <col min="12033" max="12033" width="11.5546875" style="60" hidden="1"/>
    <col min="12034" max="12034" width="17.109375" style="60" hidden="1"/>
    <col min="12035" max="12288" width="11.44140625" style="60" hidden="1"/>
    <col min="12289" max="12289" width="11.5546875" style="60" hidden="1"/>
    <col min="12290" max="12290" width="17.109375" style="60" hidden="1"/>
    <col min="12291" max="12544" width="11.44140625" style="60" hidden="1"/>
    <col min="12545" max="12545" width="11.5546875" style="60" hidden="1"/>
    <col min="12546" max="12546" width="17.109375" style="60" hidden="1"/>
    <col min="12547" max="12800" width="11.44140625" style="60" hidden="1"/>
    <col min="12801" max="12801" width="11.5546875" style="60" hidden="1"/>
    <col min="12802" max="12802" width="17.109375" style="60" hidden="1"/>
    <col min="12803" max="13056" width="11.44140625" style="60" hidden="1"/>
    <col min="13057" max="13057" width="11.5546875" style="60" hidden="1"/>
    <col min="13058" max="13058" width="17.109375" style="60" hidden="1"/>
    <col min="13059" max="13312" width="11.44140625" style="60" hidden="1"/>
    <col min="13313" max="13313" width="11.5546875" style="60" hidden="1"/>
    <col min="13314" max="13314" width="17.109375" style="60" hidden="1"/>
    <col min="13315" max="13568" width="11.44140625" style="60" hidden="1"/>
    <col min="13569" max="13569" width="11.5546875" style="60" hidden="1"/>
    <col min="13570" max="13570" width="17.109375" style="60" hidden="1"/>
    <col min="13571" max="13824" width="11.44140625" style="60" hidden="1"/>
    <col min="13825" max="13825" width="11.5546875" style="60" hidden="1"/>
    <col min="13826" max="13826" width="17.109375" style="60" hidden="1"/>
    <col min="13827" max="14080" width="11.44140625" style="60" hidden="1"/>
    <col min="14081" max="14081" width="11.5546875" style="60" hidden="1"/>
    <col min="14082" max="14082" width="17.109375" style="60" hidden="1"/>
    <col min="14083" max="14336" width="11.44140625" style="60" hidden="1"/>
    <col min="14337" max="14337" width="11.5546875" style="60" hidden="1"/>
    <col min="14338" max="14338" width="17.109375" style="60" hidden="1"/>
    <col min="14339" max="14592" width="11.44140625" style="60" hidden="1"/>
    <col min="14593" max="14593" width="11.5546875" style="60" hidden="1"/>
    <col min="14594" max="14594" width="17.109375" style="60" hidden="1"/>
    <col min="14595" max="14848" width="11.44140625" style="60" hidden="1"/>
    <col min="14849" max="14849" width="11.5546875" style="60" hidden="1"/>
    <col min="14850" max="14850" width="17.109375" style="60" hidden="1"/>
    <col min="14851" max="15104" width="11.44140625" style="60" hidden="1"/>
    <col min="15105" max="15105" width="11.5546875" style="60" hidden="1"/>
    <col min="15106" max="15106" width="17.109375" style="60" hidden="1"/>
    <col min="15107" max="15360" width="11.44140625" style="60" hidden="1"/>
    <col min="15361" max="15361" width="11.5546875" style="60" hidden="1"/>
    <col min="15362" max="15362" width="17.109375" style="60" hidden="1"/>
    <col min="15363" max="15616" width="11.44140625" style="60" hidden="1"/>
    <col min="15617" max="15617" width="11.5546875" style="60" hidden="1"/>
    <col min="15618" max="15618" width="17.109375" style="60" hidden="1"/>
    <col min="15619" max="15872" width="11.44140625" style="60" hidden="1"/>
    <col min="15873" max="15873" width="11.5546875" style="60" hidden="1"/>
    <col min="15874" max="15874" width="17.109375" style="60" hidden="1"/>
    <col min="15875" max="16128" width="11.44140625" style="60" hidden="1"/>
    <col min="16129" max="16129" width="11.5546875" style="60" hidden="1"/>
    <col min="16130" max="16130" width="17.109375" style="60" hidden="1"/>
    <col min="16131" max="16384" width="3.6640625" style="60" hidden="1"/>
  </cols>
  <sheetData>
    <row r="1" spans="1:10" ht="17.399999999999999" x14ac:dyDescent="0.3">
      <c r="A1" s="284" t="s">
        <v>95</v>
      </c>
      <c r="B1" s="284"/>
      <c r="C1" s="285"/>
      <c r="D1" s="59"/>
      <c r="E1" s="59"/>
      <c r="F1" s="58"/>
      <c r="G1" s="58"/>
      <c r="H1" s="58"/>
    </row>
    <row r="2" spans="1:10" ht="16.8" x14ac:dyDescent="0.3">
      <c r="A2" s="433" t="s">
        <v>235</v>
      </c>
      <c r="B2" s="433"/>
      <c r="C2" s="433"/>
      <c r="D2" s="58"/>
      <c r="E2" s="58"/>
      <c r="F2" s="435" t="s">
        <v>26</v>
      </c>
      <c r="G2" s="435"/>
      <c r="H2" s="435"/>
    </row>
    <row r="3" spans="1:10" ht="16.8" x14ac:dyDescent="0.3">
      <c r="A3" s="294" t="s">
        <v>236</v>
      </c>
      <c r="B3" s="284"/>
      <c r="C3" s="285"/>
      <c r="D3" s="58"/>
      <c r="E3" s="58"/>
      <c r="F3" s="435" t="s">
        <v>27</v>
      </c>
      <c r="G3" s="435"/>
      <c r="H3" s="435"/>
    </row>
    <row r="4" spans="1:10" ht="16.8" x14ac:dyDescent="0.3">
      <c r="A4" s="284" t="s">
        <v>44</v>
      </c>
      <c r="B4" s="284"/>
      <c r="C4" s="285"/>
      <c r="D4" s="58"/>
      <c r="E4" s="58"/>
      <c r="F4" s="435" t="s">
        <v>194</v>
      </c>
      <c r="G4" s="435"/>
      <c r="H4" s="435"/>
    </row>
    <row r="5" spans="1:10" ht="17.399999999999999" x14ac:dyDescent="0.3">
      <c r="A5" s="284" t="s">
        <v>28</v>
      </c>
      <c r="B5" s="61"/>
      <c r="C5" s="58"/>
      <c r="D5" s="58"/>
      <c r="E5" s="58"/>
      <c r="F5" s="62"/>
      <c r="G5" s="62"/>
      <c r="H5" s="62"/>
    </row>
    <row r="6" spans="1:10" x14ac:dyDescent="0.25">
      <c r="A6" s="58"/>
      <c r="B6" s="58"/>
      <c r="C6" s="58"/>
      <c r="D6" s="58"/>
      <c r="E6" s="58"/>
      <c r="F6" s="58"/>
      <c r="G6" s="58"/>
      <c r="H6" s="58"/>
    </row>
    <row r="7" spans="1:10" s="66" customFormat="1" ht="19.95" customHeight="1" x14ac:dyDescent="0.3">
      <c r="A7" s="439" t="s">
        <v>31</v>
      </c>
      <c r="B7" s="440"/>
      <c r="C7" s="446" t="s">
        <v>179</v>
      </c>
      <c r="D7" s="447"/>
      <c r="G7" s="436"/>
      <c r="H7" s="436"/>
    </row>
    <row r="8" spans="1:10" s="66" customFormat="1" ht="19.95" customHeight="1" x14ac:dyDescent="0.3">
      <c r="A8" s="80" t="s">
        <v>32</v>
      </c>
      <c r="B8" s="79"/>
      <c r="C8" s="441" t="s">
        <v>375</v>
      </c>
      <c r="D8" s="442"/>
      <c r="G8" s="273"/>
      <c r="H8" s="275"/>
    </row>
    <row r="9" spans="1:10" s="66" customFormat="1" ht="19.95" customHeight="1" x14ac:dyDescent="0.3">
      <c r="A9" s="437" t="s">
        <v>13</v>
      </c>
      <c r="B9" s="438"/>
      <c r="C9" s="441" t="s">
        <v>375</v>
      </c>
      <c r="D9" s="451"/>
      <c r="E9" s="452"/>
      <c r="F9" s="453"/>
      <c r="G9" s="274"/>
      <c r="H9" s="274"/>
    </row>
    <row r="10" spans="1:10" s="66" customFormat="1" ht="19.95" customHeight="1" x14ac:dyDescent="0.3">
      <c r="A10" s="279" t="s">
        <v>201</v>
      </c>
      <c r="B10" s="280"/>
      <c r="C10" s="281"/>
      <c r="D10" s="281"/>
      <c r="E10" s="282"/>
      <c r="F10" s="282"/>
      <c r="G10" s="274"/>
      <c r="H10" s="274"/>
    </row>
    <row r="11" spans="1:10" s="66" customFormat="1" ht="19.95" customHeight="1" x14ac:dyDescent="0.3">
      <c r="A11" s="290" t="s">
        <v>335</v>
      </c>
      <c r="B11" s="79"/>
      <c r="C11" s="418" t="s">
        <v>375</v>
      </c>
      <c r="D11" s="419" t="s">
        <v>374</v>
      </c>
      <c r="E11" s="443" t="s">
        <v>65</v>
      </c>
      <c r="F11" s="444"/>
      <c r="G11" s="444"/>
      <c r="H11" s="445"/>
    </row>
    <row r="12" spans="1:10" s="105" customFormat="1" ht="19.95" customHeight="1" x14ac:dyDescent="0.3">
      <c r="A12" s="434"/>
      <c r="B12" s="434"/>
      <c r="C12" s="434"/>
      <c r="D12" s="58"/>
      <c r="E12" s="58"/>
      <c r="F12" s="58"/>
      <c r="G12" s="58"/>
      <c r="H12" s="58"/>
    </row>
    <row r="13" spans="1:10" s="63" customFormat="1" ht="19.95" customHeight="1" x14ac:dyDescent="0.3">
      <c r="A13" s="448" t="s">
        <v>39</v>
      </c>
      <c r="B13" s="448"/>
      <c r="C13" s="448"/>
      <c r="D13" s="104"/>
      <c r="E13" s="104"/>
      <c r="F13" s="104"/>
      <c r="G13" s="104"/>
      <c r="H13" s="104"/>
    </row>
    <row r="14" spans="1:10" s="63" customFormat="1" x14ac:dyDescent="0.25">
      <c r="A14" s="456" t="s">
        <v>193</v>
      </c>
      <c r="B14" s="456"/>
      <c r="C14" s="456"/>
      <c r="D14" s="106"/>
      <c r="E14" s="106"/>
      <c r="F14" s="106"/>
      <c r="G14" s="106"/>
      <c r="H14" s="106"/>
      <c r="J14" s="107"/>
    </row>
    <row r="15" spans="1:10" s="109" customFormat="1" ht="20.100000000000001" customHeight="1" x14ac:dyDescent="0.25">
      <c r="A15" s="106"/>
      <c r="B15" s="106"/>
      <c r="C15" s="106"/>
      <c r="D15" s="106"/>
      <c r="E15" s="106"/>
      <c r="F15" s="106"/>
      <c r="G15" s="106"/>
      <c r="H15" s="106"/>
    </row>
    <row r="16" spans="1:10" s="111" customFormat="1" ht="20.100000000000001" customHeight="1" x14ac:dyDescent="0.3">
      <c r="A16" s="108" t="s">
        <v>187</v>
      </c>
      <c r="B16" s="108"/>
      <c r="C16" s="457"/>
      <c r="D16" s="429"/>
      <c r="E16" s="449" t="s">
        <v>8</v>
      </c>
      <c r="F16" s="450"/>
      <c r="G16" s="454"/>
      <c r="H16" s="455"/>
    </row>
    <row r="17" spans="1:15" s="75" customFormat="1" ht="20.100000000000001" customHeight="1" x14ac:dyDescent="0.25">
      <c r="A17" s="110" t="s">
        <v>33</v>
      </c>
      <c r="B17" s="110"/>
      <c r="C17" s="427"/>
      <c r="D17" s="428"/>
      <c r="E17" s="428"/>
      <c r="F17" s="428"/>
      <c r="G17" s="428"/>
      <c r="H17" s="429"/>
      <c r="N17" s="112"/>
      <c r="O17" s="113"/>
    </row>
    <row r="18" spans="1:15" s="75" customFormat="1" ht="20.100000000000001" customHeight="1" x14ac:dyDescent="0.25">
      <c r="A18" s="430"/>
      <c r="B18" s="430"/>
      <c r="C18" s="430"/>
      <c r="D18" s="430"/>
      <c r="E18" s="430"/>
      <c r="F18" s="430"/>
      <c r="G18" s="430"/>
      <c r="H18" s="430"/>
    </row>
    <row r="19" spans="1:15" s="111" customFormat="1" ht="20.100000000000001" customHeight="1" x14ac:dyDescent="0.3">
      <c r="A19" s="432" t="s">
        <v>197</v>
      </c>
      <c r="B19" s="432"/>
      <c r="C19" s="430"/>
      <c r="D19" s="430"/>
      <c r="E19" s="430"/>
      <c r="F19" s="430"/>
      <c r="G19" s="430"/>
      <c r="H19" s="430"/>
      <c r="J19" s="115"/>
    </row>
    <row r="20" spans="1:15" s="111" customFormat="1" ht="20.100000000000001" customHeight="1" x14ac:dyDescent="0.3">
      <c r="A20" s="114" t="s">
        <v>34</v>
      </c>
      <c r="B20" s="114"/>
      <c r="C20" s="427" t="s">
        <v>375</v>
      </c>
      <c r="D20" s="428"/>
      <c r="E20" s="428"/>
      <c r="F20" s="428"/>
      <c r="G20" s="428"/>
      <c r="H20" s="429"/>
    </row>
    <row r="21" spans="1:15" s="111" customFormat="1" ht="20.100000000000001" customHeight="1" x14ac:dyDescent="0.3">
      <c r="A21" s="114" t="s">
        <v>188</v>
      </c>
      <c r="B21" s="114"/>
      <c r="C21" s="427"/>
      <c r="D21" s="428"/>
      <c r="E21" s="428"/>
      <c r="F21" s="428"/>
      <c r="G21" s="428"/>
      <c r="H21" s="429"/>
    </row>
    <row r="22" spans="1:15" s="111" customFormat="1" ht="20.100000000000001" customHeight="1" x14ac:dyDescent="0.3">
      <c r="A22" s="108" t="s">
        <v>189</v>
      </c>
      <c r="B22" s="110"/>
      <c r="C22" s="427"/>
      <c r="D22" s="428"/>
      <c r="E22" s="428"/>
      <c r="F22" s="428"/>
      <c r="G22" s="428"/>
      <c r="H22" s="429"/>
    </row>
    <row r="23" spans="1:15" s="111" customFormat="1" ht="20.100000000000001" customHeight="1" x14ac:dyDescent="0.3">
      <c r="A23" s="108" t="s">
        <v>198</v>
      </c>
      <c r="B23" s="110"/>
      <c r="C23" s="427"/>
      <c r="D23" s="428"/>
      <c r="E23" s="428"/>
      <c r="F23" s="428"/>
      <c r="G23" s="428"/>
      <c r="H23" s="429"/>
    </row>
    <row r="24" spans="1:15" s="75" customFormat="1" ht="20.100000000000001" customHeight="1" x14ac:dyDescent="0.25">
      <c r="A24" s="108" t="s">
        <v>199</v>
      </c>
      <c r="B24" s="108"/>
      <c r="C24" s="427"/>
      <c r="D24" s="428"/>
      <c r="E24" s="428"/>
      <c r="F24" s="428"/>
      <c r="G24" s="428"/>
      <c r="H24" s="429"/>
    </row>
    <row r="25" spans="1:15" s="75" customFormat="1" ht="20.100000000000001" customHeight="1" x14ac:dyDescent="0.25">
      <c r="A25" s="430"/>
      <c r="B25" s="430"/>
      <c r="C25" s="430"/>
      <c r="D25" s="430"/>
      <c r="E25" s="430"/>
      <c r="F25" s="430"/>
      <c r="G25" s="430"/>
      <c r="H25" s="430"/>
    </row>
    <row r="26" spans="1:15" s="75" customFormat="1" ht="15.6" x14ac:dyDescent="0.3">
      <c r="A26" s="432" t="s">
        <v>40</v>
      </c>
      <c r="B26" s="432"/>
      <c r="C26" s="430"/>
      <c r="D26" s="430"/>
      <c r="E26" s="430"/>
      <c r="F26" s="430"/>
      <c r="G26" s="430"/>
      <c r="H26" s="430"/>
    </row>
    <row r="27" spans="1:15" s="119" customFormat="1" ht="39" customHeight="1" x14ac:dyDescent="0.25">
      <c r="A27" s="75"/>
      <c r="B27" s="116"/>
      <c r="C27" s="117"/>
      <c r="D27" s="117"/>
      <c r="E27" s="117"/>
      <c r="F27" s="117"/>
      <c r="G27" s="117"/>
      <c r="H27" s="117"/>
    </row>
    <row r="28" spans="1:15" s="120" customFormat="1" ht="49.95" customHeight="1" x14ac:dyDescent="0.25">
      <c r="A28" s="110" t="s">
        <v>35</v>
      </c>
      <c r="B28" s="118"/>
      <c r="C28" s="427"/>
      <c r="D28" s="428"/>
      <c r="E28" s="428"/>
      <c r="F28" s="428"/>
      <c r="G28" s="428"/>
      <c r="H28" s="429"/>
    </row>
    <row r="29" spans="1:15" s="121" customFormat="1" ht="20.100000000000001" customHeight="1" x14ac:dyDescent="0.25">
      <c r="A29" s="81"/>
      <c r="B29" s="81"/>
      <c r="C29" s="81"/>
      <c r="D29" s="81"/>
      <c r="E29" s="81"/>
      <c r="F29" s="81"/>
      <c r="G29" s="81"/>
      <c r="H29" s="81"/>
    </row>
    <row r="30" spans="1:15" s="121" customFormat="1" ht="15.75" customHeight="1" x14ac:dyDescent="0.3">
      <c r="A30" s="432" t="s">
        <v>41</v>
      </c>
      <c r="B30" s="432"/>
      <c r="C30" s="432"/>
      <c r="D30" s="116"/>
      <c r="E30" s="116"/>
      <c r="F30" s="116"/>
      <c r="G30" s="116"/>
      <c r="H30" s="116"/>
    </row>
    <row r="31" spans="1:15" s="111" customFormat="1" ht="21" customHeight="1" x14ac:dyDescent="0.3">
      <c r="A31" s="122"/>
      <c r="B31" s="122"/>
      <c r="C31" s="431" t="s">
        <v>36</v>
      </c>
      <c r="D31" s="431"/>
      <c r="E31" s="121"/>
      <c r="F31" s="121"/>
      <c r="G31" s="431" t="s">
        <v>37</v>
      </c>
      <c r="H31" s="431"/>
    </row>
    <row r="32" spans="1:15" s="125" customFormat="1" ht="26.25" customHeight="1" x14ac:dyDescent="0.3">
      <c r="A32" s="108" t="s">
        <v>38</v>
      </c>
      <c r="B32" s="108"/>
      <c r="C32" s="422"/>
      <c r="D32" s="423"/>
      <c r="E32" s="111"/>
      <c r="F32" s="111"/>
      <c r="G32" s="422"/>
      <c r="H32" s="423"/>
    </row>
    <row r="33" spans="1:8" s="63" customFormat="1" x14ac:dyDescent="0.25">
      <c r="A33" s="108" t="s">
        <v>62</v>
      </c>
      <c r="B33" s="123"/>
      <c r="C33" s="124" t="str">
        <f>IF(von="","~",DATEDIF(von,bis+1,"m"))</f>
        <v>~</v>
      </c>
      <c r="D33" s="124" t="str">
        <f>IF(von="","~",bis-EDATE(von,LaufzeitMonate)+1)</f>
        <v>~</v>
      </c>
      <c r="E33" s="425" t="s">
        <v>63</v>
      </c>
      <c r="F33" s="426"/>
      <c r="G33" s="424" t="str">
        <f>IF(bis="","~",DATEDIF(von,bis+1,"d"))</f>
        <v>~</v>
      </c>
      <c r="H33" s="424"/>
    </row>
    <row r="34" spans="1:8" x14ac:dyDescent="0.25">
      <c r="A34" s="126"/>
      <c r="B34" s="106"/>
      <c r="C34" s="106"/>
      <c r="D34" s="106"/>
      <c r="E34" s="106"/>
      <c r="F34" s="106"/>
      <c r="G34" s="106"/>
      <c r="H34" s="106"/>
    </row>
    <row r="35" spans="1:8" x14ac:dyDescent="0.25"/>
  </sheetData>
  <sheetProtection algorithmName="SHA-512" hashValue="579sGZfmRsSgPcgZnXwmG77EAzSfWhzPUO425XNHp6weqICE8DT3g99RYCNvW6aqWbFuXgKxxAGYPA5Jdu8ceQ==" saltValue="kC4yYoAQjYRpPiORbGwpGA==" spinCount="100000" sheet="1" selectLockedCells="1"/>
  <mergeCells count="35">
    <mergeCell ref="A13:C13"/>
    <mergeCell ref="E16:F16"/>
    <mergeCell ref="C9:F9"/>
    <mergeCell ref="G16:H16"/>
    <mergeCell ref="A26:H26"/>
    <mergeCell ref="C22:H22"/>
    <mergeCell ref="C23:H23"/>
    <mergeCell ref="A14:C14"/>
    <mergeCell ref="C16:D16"/>
    <mergeCell ref="A2:C2"/>
    <mergeCell ref="A12:C12"/>
    <mergeCell ref="F2:H2"/>
    <mergeCell ref="F3:H3"/>
    <mergeCell ref="F4:H4"/>
    <mergeCell ref="G7:H7"/>
    <mergeCell ref="A9:B9"/>
    <mergeCell ref="A7:B7"/>
    <mergeCell ref="C8:D8"/>
    <mergeCell ref="E11:H11"/>
    <mergeCell ref="C7:D7"/>
    <mergeCell ref="G32:H32"/>
    <mergeCell ref="G33:H33"/>
    <mergeCell ref="E33:F33"/>
    <mergeCell ref="C32:D32"/>
    <mergeCell ref="C17:H17"/>
    <mergeCell ref="C24:H24"/>
    <mergeCell ref="A25:H25"/>
    <mergeCell ref="C31:D31"/>
    <mergeCell ref="G31:H31"/>
    <mergeCell ref="A30:C30"/>
    <mergeCell ref="C28:H28"/>
    <mergeCell ref="A18:H18"/>
    <mergeCell ref="A19:H19"/>
    <mergeCell ref="C21:H21"/>
    <mergeCell ref="C20:H20"/>
  </mergeCells>
  <dataValidations count="4">
    <dataValidation type="list" allowBlank="1" showInputMessage="1" showErrorMessage="1" sqref="C8" xr:uid="{00000000-0002-0000-0000-000000000000}">
      <formula1>Antragsverfahren</formula1>
    </dataValidation>
    <dataValidation type="list" allowBlank="1" showInputMessage="1" showErrorMessage="1" sqref="C20:H20" xr:uid="{00000000-0002-0000-0000-000001000000}">
      <formula1>Art_Antrag</formula1>
    </dataValidation>
    <dataValidation type="list" allowBlank="1" showInputMessage="1" showErrorMessage="1" sqref="C9:F9" xr:uid="{00000000-0002-0000-0000-000002000000}">
      <formula1>Art_Finanzierung</formula1>
    </dataValidation>
    <dataValidation type="list" allowBlank="1" showInputMessage="1" showErrorMessage="1" sqref="C11" xr:uid="{09BDDD08-2B18-44C5-80AA-DB2713160B7E}">
      <formula1>Wert_B1481</formula1>
    </dataValidation>
  </dataValidations>
  <printOptions horizontalCentered="1"/>
  <pageMargins left="0.70866141732283472" right="0.70866141732283472" top="0.94488188976377963" bottom="0.78740157480314965" header="0.31496062992125984" footer="0.31496062992125984"/>
  <pageSetup paperSize="9" scale="79" orientation="portrait" r:id="rId1"/>
  <headerFooter>
    <oddHeader>&amp;L&amp;G&amp;R&amp;G</oddHeader>
    <oddFooter>&amp;L&amp;10&amp;F
&amp;A&amp;C&amp;G
Finanzantrag_FBPlus_TN-UHG_V4_0_260706&amp;RSeite &amp;P / &amp;N</oddFooter>
  </headerFooter>
  <legacyDrawingHF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2:J26"/>
  <sheetViews>
    <sheetView zoomScaleNormal="100" workbookViewId="0">
      <selection activeCell="J2" sqref="J2"/>
    </sheetView>
  </sheetViews>
  <sheetFormatPr baseColWidth="10" defaultColWidth="11.44140625" defaultRowHeight="13.2" x14ac:dyDescent="0.25"/>
  <cols>
    <col min="1" max="1" width="53.5546875" style="63" customWidth="1"/>
    <col min="2" max="2" width="17" style="63" bestFit="1" customWidth="1"/>
    <col min="3" max="3" width="39" style="63" bestFit="1" customWidth="1"/>
    <col min="4" max="6" width="11.44140625" style="63"/>
    <col min="7" max="7" width="11.88671875" style="63" bestFit="1" customWidth="1"/>
    <col min="8" max="9" width="11.44140625" style="63"/>
    <col min="10" max="10" width="78.6640625" style="63" customWidth="1"/>
    <col min="11" max="16384" width="11.44140625" style="63"/>
  </cols>
  <sheetData>
    <row r="2" spans="1:10" x14ac:dyDescent="0.25">
      <c r="A2" s="64" t="s">
        <v>32</v>
      </c>
      <c r="C2" s="165" t="s">
        <v>195</v>
      </c>
      <c r="D2" s="165" t="s">
        <v>361</v>
      </c>
      <c r="G2" s="64" t="s">
        <v>47</v>
      </c>
      <c r="H2" s="64" t="s">
        <v>73</v>
      </c>
      <c r="J2" s="405" t="s">
        <v>363</v>
      </c>
    </row>
    <row r="3" spans="1:10" ht="14.4" x14ac:dyDescent="0.25">
      <c r="A3" s="65" t="s">
        <v>375</v>
      </c>
      <c r="C3" s="163" t="s">
        <v>375</v>
      </c>
      <c r="D3" s="163">
        <v>0</v>
      </c>
      <c r="G3" s="65" t="s">
        <v>72</v>
      </c>
      <c r="H3" s="65">
        <v>0.20799999999999999</v>
      </c>
      <c r="J3" s="98" t="s">
        <v>281</v>
      </c>
    </row>
    <row r="4" spans="1:10" ht="14.4" x14ac:dyDescent="0.25">
      <c r="A4" s="65" t="s">
        <v>45</v>
      </c>
      <c r="C4" s="163" t="s">
        <v>360</v>
      </c>
      <c r="D4" s="163">
        <v>1</v>
      </c>
      <c r="G4" s="65" t="s">
        <v>75</v>
      </c>
      <c r="H4" s="65">
        <v>6.4500000000000002E-2</v>
      </c>
      <c r="J4" s="98" t="s">
        <v>282</v>
      </c>
    </row>
    <row r="5" spans="1:10" ht="14.4" x14ac:dyDescent="0.25">
      <c r="A5" s="65" t="s">
        <v>46</v>
      </c>
      <c r="C5" s="163" t="s">
        <v>362</v>
      </c>
      <c r="D5" s="163">
        <v>2</v>
      </c>
      <c r="G5" s="65" t="s">
        <v>69</v>
      </c>
      <c r="H5" s="65">
        <v>0.42</v>
      </c>
      <c r="J5" s="98" t="s">
        <v>291</v>
      </c>
    </row>
    <row r="6" spans="1:10" ht="14.4" x14ac:dyDescent="0.25">
      <c r="A6" s="65"/>
      <c r="C6" s="163"/>
      <c r="D6" s="163"/>
      <c r="G6" s="205" t="s">
        <v>110</v>
      </c>
      <c r="H6" s="205">
        <v>0.2</v>
      </c>
      <c r="J6" s="98" t="s">
        <v>292</v>
      </c>
    </row>
    <row r="7" spans="1:10" ht="14.4" x14ac:dyDescent="0.25">
      <c r="C7" s="163"/>
      <c r="D7" s="163"/>
      <c r="G7" s="205" t="s">
        <v>112</v>
      </c>
      <c r="H7" s="205">
        <v>6.4500000000000002E-2</v>
      </c>
      <c r="J7" s="98" t="s">
        <v>293</v>
      </c>
    </row>
    <row r="8" spans="1:10" ht="14.4" x14ac:dyDescent="0.25">
      <c r="C8" s="163"/>
      <c r="D8" s="163"/>
      <c r="J8" s="98" t="s">
        <v>294</v>
      </c>
    </row>
    <row r="9" spans="1:10" ht="14.4" x14ac:dyDescent="0.25">
      <c r="C9" s="163"/>
      <c r="D9" s="163"/>
      <c r="J9" s="98" t="s">
        <v>295</v>
      </c>
    </row>
    <row r="10" spans="1:10" ht="14.4" x14ac:dyDescent="0.25">
      <c r="C10" s="163"/>
      <c r="D10" s="163"/>
      <c r="J10" s="98" t="s">
        <v>296</v>
      </c>
    </row>
    <row r="11" spans="1:10" ht="14.4" x14ac:dyDescent="0.25">
      <c r="J11" s="98" t="s">
        <v>297</v>
      </c>
    </row>
    <row r="12" spans="1:10" ht="14.4" x14ac:dyDescent="0.25">
      <c r="J12" s="98" t="s">
        <v>298</v>
      </c>
    </row>
    <row r="13" spans="1:10" ht="14.4" x14ac:dyDescent="0.25">
      <c r="C13" s="64" t="s">
        <v>367</v>
      </c>
      <c r="J13" s="98" t="s">
        <v>299</v>
      </c>
    </row>
    <row r="14" spans="1:10" ht="14.4" x14ac:dyDescent="0.25">
      <c r="C14" s="65" t="s">
        <v>375</v>
      </c>
      <c r="J14" s="98" t="s">
        <v>300</v>
      </c>
    </row>
    <row r="15" spans="1:10" ht="14.4" x14ac:dyDescent="0.25">
      <c r="C15" s="65">
        <v>30</v>
      </c>
      <c r="J15" s="98" t="s">
        <v>301</v>
      </c>
    </row>
    <row r="16" spans="1:10" x14ac:dyDescent="0.25">
      <c r="C16" s="65">
        <v>40</v>
      </c>
      <c r="J16" s="187" t="s">
        <v>302</v>
      </c>
    </row>
    <row r="17" spans="3:10" ht="14.4" x14ac:dyDescent="0.25">
      <c r="J17" s="98" t="s">
        <v>303</v>
      </c>
    </row>
    <row r="18" spans="3:10" ht="14.4" x14ac:dyDescent="0.25">
      <c r="C18" s="64" t="s">
        <v>376</v>
      </c>
      <c r="J18" s="98" t="s">
        <v>304</v>
      </c>
    </row>
    <row r="19" spans="3:10" ht="14.4" x14ac:dyDescent="0.25">
      <c r="C19" s="65" t="s">
        <v>375</v>
      </c>
      <c r="J19" s="98" t="s">
        <v>305</v>
      </c>
    </row>
    <row r="20" spans="3:10" ht="14.4" x14ac:dyDescent="0.25">
      <c r="C20" s="65" t="s">
        <v>377</v>
      </c>
      <c r="J20" s="98" t="s">
        <v>306</v>
      </c>
    </row>
    <row r="21" spans="3:10" ht="14.4" x14ac:dyDescent="0.25">
      <c r="C21" s="65" t="s">
        <v>378</v>
      </c>
      <c r="J21" s="98" t="s">
        <v>307</v>
      </c>
    </row>
    <row r="22" spans="3:10" x14ac:dyDescent="0.25">
      <c r="J22" s="187" t="s">
        <v>308</v>
      </c>
    </row>
    <row r="23" spans="3:10" x14ac:dyDescent="0.25">
      <c r="J23" s="187"/>
    </row>
    <row r="24" spans="3:10" x14ac:dyDescent="0.25">
      <c r="J24" s="97"/>
    </row>
    <row r="25" spans="3:10" x14ac:dyDescent="0.25">
      <c r="J25" s="97"/>
    </row>
    <row r="26" spans="3:10" x14ac:dyDescent="0.25">
      <c r="J26" s="187"/>
    </row>
  </sheetData>
  <pageMargins left="0.70866141732283472" right="0.70866141732283472" top="0.78740157480314965" bottom="0.78740157480314965" header="0.31496062992125984" footer="0.31496062992125984"/>
  <pageSetup paperSize="9" scale="80" orientation="landscape" horizontalDpi="1200" verticalDpi="1200" r:id="rId1"/>
  <headerFooter>
    <oddHeader>&amp;L&amp;G&amp;R&amp;G</oddHeader>
    <oddFooter>&amp;L&amp;10&amp;F
&amp;A&amp;C&amp;10Finanzantrag_FBPlus_TN-UHG_V4_0_260706&amp;RSeite &amp;P / &amp;N</oddFoot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sheetPr>
  <dimension ref="A1:S234"/>
  <sheetViews>
    <sheetView topLeftCell="A215" zoomScaleNormal="100" workbookViewId="0">
      <selection activeCell="K250" sqref="K250"/>
    </sheetView>
  </sheetViews>
  <sheetFormatPr baseColWidth="10" defaultRowHeight="14.4" x14ac:dyDescent="0.3"/>
  <cols>
    <col min="1" max="1" width="13" bestFit="1" customWidth="1"/>
  </cols>
  <sheetData>
    <row r="1" spans="1:2" x14ac:dyDescent="0.3">
      <c r="A1" s="67" t="s">
        <v>88</v>
      </c>
      <c r="B1" s="67"/>
    </row>
    <row r="3" spans="1:2" x14ac:dyDescent="0.3">
      <c r="B3" s="197" t="s">
        <v>64</v>
      </c>
    </row>
    <row r="5" spans="1:2" x14ac:dyDescent="0.3">
      <c r="A5" s="67"/>
      <c r="B5" s="135" t="s">
        <v>89</v>
      </c>
    </row>
    <row r="7" spans="1:2" x14ac:dyDescent="0.3">
      <c r="A7" s="202" t="s">
        <v>91</v>
      </c>
    </row>
    <row r="9" spans="1:2" x14ac:dyDescent="0.3">
      <c r="B9" s="135" t="s">
        <v>92</v>
      </c>
    </row>
    <row r="10" spans="1:2" x14ac:dyDescent="0.3">
      <c r="B10" s="135"/>
    </row>
    <row r="11" spans="1:2" x14ac:dyDescent="0.3">
      <c r="B11" s="197" t="s">
        <v>93</v>
      </c>
    </row>
    <row r="13" spans="1:2" x14ac:dyDescent="0.3">
      <c r="B13" t="s">
        <v>94</v>
      </c>
    </row>
    <row r="14" spans="1:2" s="68" customFormat="1" x14ac:dyDescent="0.3"/>
    <row r="15" spans="1:2" x14ac:dyDescent="0.3">
      <c r="A15" s="202" t="s">
        <v>147</v>
      </c>
    </row>
    <row r="16" spans="1:2" x14ac:dyDescent="0.3">
      <c r="A16" s="67"/>
      <c r="B16" s="67"/>
    </row>
    <row r="17" spans="2:7" x14ac:dyDescent="0.3">
      <c r="B17" t="s">
        <v>127</v>
      </c>
    </row>
    <row r="18" spans="2:7" s="68" customFormat="1" x14ac:dyDescent="0.3"/>
    <row r="19" spans="2:7" x14ac:dyDescent="0.3">
      <c r="B19" t="s">
        <v>128</v>
      </c>
    </row>
    <row r="21" spans="2:7" s="68" customFormat="1" x14ac:dyDescent="0.3">
      <c r="B21" s="68" t="s">
        <v>129</v>
      </c>
    </row>
    <row r="23" spans="2:7" s="68" customFormat="1" x14ac:dyDescent="0.3">
      <c r="B23" s="68" t="s">
        <v>130</v>
      </c>
      <c r="G23" s="68" t="s">
        <v>133</v>
      </c>
    </row>
    <row r="24" spans="2:7" x14ac:dyDescent="0.3">
      <c r="B24" s="68" t="s">
        <v>131</v>
      </c>
    </row>
    <row r="25" spans="2:7" x14ac:dyDescent="0.3">
      <c r="B25" t="s">
        <v>134</v>
      </c>
      <c r="E25" t="s">
        <v>132</v>
      </c>
    </row>
    <row r="27" spans="2:7" x14ac:dyDescent="0.3">
      <c r="B27" s="68" t="s">
        <v>135</v>
      </c>
    </row>
    <row r="28" spans="2:7" x14ac:dyDescent="0.3">
      <c r="B28" s="68"/>
    </row>
    <row r="29" spans="2:7" x14ac:dyDescent="0.3">
      <c r="B29" t="s">
        <v>136</v>
      </c>
    </row>
    <row r="30" spans="2:7" x14ac:dyDescent="0.3">
      <c r="B30" t="s">
        <v>137</v>
      </c>
    </row>
    <row r="31" spans="2:7" x14ac:dyDescent="0.3">
      <c r="B31" t="s">
        <v>138</v>
      </c>
    </row>
    <row r="33" spans="1:2" x14ac:dyDescent="0.3">
      <c r="B33" t="s">
        <v>139</v>
      </c>
    </row>
    <row r="35" spans="1:2" x14ac:dyDescent="0.3">
      <c r="B35" t="s">
        <v>140</v>
      </c>
    </row>
    <row r="36" spans="1:2" x14ac:dyDescent="0.3">
      <c r="B36" t="s">
        <v>141</v>
      </c>
    </row>
    <row r="38" spans="1:2" x14ac:dyDescent="0.3">
      <c r="B38" t="s">
        <v>142</v>
      </c>
    </row>
    <row r="39" spans="1:2" x14ac:dyDescent="0.3">
      <c r="A39" s="67"/>
    </row>
    <row r="40" spans="1:2" x14ac:dyDescent="0.3">
      <c r="B40" t="s">
        <v>143</v>
      </c>
    </row>
    <row r="41" spans="1:2" x14ac:dyDescent="0.3">
      <c r="B41" t="s">
        <v>108</v>
      </c>
    </row>
    <row r="42" spans="1:2" x14ac:dyDescent="0.3">
      <c r="B42" t="s">
        <v>109</v>
      </c>
    </row>
    <row r="43" spans="1:2" x14ac:dyDescent="0.3">
      <c r="B43" t="s">
        <v>111</v>
      </c>
    </row>
    <row r="44" spans="1:2" x14ac:dyDescent="0.3">
      <c r="A44" s="67"/>
    </row>
    <row r="45" spans="1:2" x14ac:dyDescent="0.3">
      <c r="B45" t="s">
        <v>144</v>
      </c>
    </row>
    <row r="46" spans="1:2" x14ac:dyDescent="0.3">
      <c r="B46" s="68"/>
    </row>
    <row r="47" spans="1:2" x14ac:dyDescent="0.3">
      <c r="B47" s="68" t="s">
        <v>145</v>
      </c>
    </row>
    <row r="48" spans="1:2" x14ac:dyDescent="0.3">
      <c r="B48" t="s">
        <v>146</v>
      </c>
    </row>
    <row r="49" spans="1:8" x14ac:dyDescent="0.3">
      <c r="A49" s="67"/>
    </row>
    <row r="50" spans="1:8" x14ac:dyDescent="0.3">
      <c r="B50" s="68"/>
    </row>
    <row r="51" spans="1:8" x14ac:dyDescent="0.3">
      <c r="A51" s="202" t="s">
        <v>148</v>
      </c>
      <c r="B51" s="68"/>
    </row>
    <row r="53" spans="1:8" x14ac:dyDescent="0.3">
      <c r="A53" s="67"/>
      <c r="B53" t="s">
        <v>149</v>
      </c>
    </row>
    <row r="54" spans="1:8" x14ac:dyDescent="0.3">
      <c r="B54" s="68"/>
    </row>
    <row r="55" spans="1:8" x14ac:dyDescent="0.3">
      <c r="B55" s="68" t="s">
        <v>150</v>
      </c>
    </row>
    <row r="57" spans="1:8" x14ac:dyDescent="0.3">
      <c r="B57" t="s">
        <v>151</v>
      </c>
    </row>
    <row r="58" spans="1:8" x14ac:dyDescent="0.3">
      <c r="A58" s="67"/>
    </row>
    <row r="59" spans="1:8" x14ac:dyDescent="0.3">
      <c r="B59" t="s">
        <v>81</v>
      </c>
      <c r="F59" t="s">
        <v>107</v>
      </c>
      <c r="H59" t="s">
        <v>152</v>
      </c>
    </row>
    <row r="61" spans="1:8" x14ac:dyDescent="0.3">
      <c r="B61" t="s">
        <v>153</v>
      </c>
    </row>
    <row r="63" spans="1:8" x14ac:dyDescent="0.3">
      <c r="B63" t="s">
        <v>154</v>
      </c>
    </row>
    <row r="66" spans="1:19" x14ac:dyDescent="0.3">
      <c r="A66" s="202" t="s">
        <v>155</v>
      </c>
    </row>
    <row r="68" spans="1:19" x14ac:dyDescent="0.3">
      <c r="B68" t="s">
        <v>158</v>
      </c>
    </row>
    <row r="69" spans="1:19" s="201" customFormat="1" x14ac:dyDescent="0.3"/>
    <row r="70" spans="1:19" s="201" customFormat="1" x14ac:dyDescent="0.3">
      <c r="B70" s="201" t="s">
        <v>159</v>
      </c>
    </row>
    <row r="71" spans="1:19" s="201" customFormat="1" x14ac:dyDescent="0.3"/>
    <row r="72" spans="1:19" x14ac:dyDescent="0.3">
      <c r="A72" s="67"/>
      <c r="B72" t="s">
        <v>156</v>
      </c>
    </row>
    <row r="73" spans="1:19" s="201" customFormat="1" x14ac:dyDescent="0.3">
      <c r="A73" s="202"/>
    </row>
    <row r="74" spans="1:19" s="201" customFormat="1" x14ac:dyDescent="0.3">
      <c r="A74" s="202"/>
      <c r="B74" s="201" t="s">
        <v>157</v>
      </c>
    </row>
    <row r="76" spans="1:19" x14ac:dyDescent="0.3">
      <c r="B76" s="201" t="s">
        <v>154</v>
      </c>
    </row>
    <row r="78" spans="1:19" x14ac:dyDescent="0.3">
      <c r="A78" s="201"/>
      <c r="B78" s="201"/>
      <c r="C78" s="201"/>
      <c r="D78" s="201"/>
      <c r="E78" s="201"/>
      <c r="F78" s="201"/>
      <c r="G78" s="201"/>
      <c r="H78" s="201"/>
      <c r="I78" s="201"/>
      <c r="J78" s="201"/>
      <c r="K78" s="201"/>
      <c r="L78" s="201"/>
      <c r="M78" s="201"/>
      <c r="N78" s="201"/>
      <c r="O78" s="201"/>
      <c r="P78" s="201"/>
      <c r="Q78" s="201"/>
      <c r="R78" s="201"/>
      <c r="S78" s="201"/>
    </row>
    <row r="79" spans="1:19" x14ac:dyDescent="0.3">
      <c r="A79" s="202" t="s">
        <v>161</v>
      </c>
      <c r="B79" s="201"/>
      <c r="C79" s="201"/>
      <c r="D79" s="201"/>
      <c r="E79" s="201"/>
      <c r="F79" s="201"/>
      <c r="G79" s="201"/>
      <c r="H79" s="201"/>
      <c r="I79" s="201"/>
      <c r="J79" s="201"/>
      <c r="K79" s="201"/>
      <c r="L79" s="201"/>
      <c r="M79" s="201"/>
      <c r="N79" s="201"/>
      <c r="O79" s="201"/>
      <c r="P79" s="201"/>
      <c r="Q79" s="201"/>
      <c r="R79" s="201"/>
      <c r="S79" s="201"/>
    </row>
    <row r="80" spans="1:19" x14ac:dyDescent="0.3">
      <c r="A80" s="201"/>
      <c r="B80" s="201"/>
      <c r="C80" s="201"/>
      <c r="D80" s="201"/>
      <c r="E80" s="201"/>
      <c r="F80" s="201"/>
      <c r="G80" s="201"/>
      <c r="H80" s="201"/>
      <c r="I80" s="201"/>
      <c r="J80" s="201"/>
      <c r="K80" s="201"/>
      <c r="L80" s="201"/>
      <c r="M80" s="201"/>
      <c r="N80" s="201"/>
      <c r="O80" s="201"/>
      <c r="P80" s="201"/>
      <c r="Q80" s="201"/>
      <c r="R80" s="201"/>
      <c r="S80" s="201"/>
    </row>
    <row r="81" spans="1:19" x14ac:dyDescent="0.3">
      <c r="A81" s="201"/>
      <c r="B81" s="201" t="s">
        <v>156</v>
      </c>
      <c r="C81" s="201"/>
      <c r="D81" s="201"/>
      <c r="E81" s="201"/>
      <c r="F81" s="201"/>
      <c r="G81" s="201"/>
      <c r="H81" s="201"/>
      <c r="I81" s="201"/>
      <c r="J81" s="201"/>
      <c r="K81" s="201"/>
      <c r="L81" s="201"/>
      <c r="M81" s="201"/>
      <c r="N81" s="201"/>
      <c r="O81" s="201"/>
      <c r="P81" s="201"/>
      <c r="Q81" s="201"/>
      <c r="R81" s="201"/>
      <c r="S81" s="201"/>
    </row>
    <row r="82" spans="1:19" x14ac:dyDescent="0.3">
      <c r="A82" s="201"/>
      <c r="B82" s="201"/>
      <c r="C82" s="201"/>
      <c r="D82" s="201"/>
      <c r="E82" s="201"/>
      <c r="F82" s="201"/>
      <c r="G82" s="201"/>
      <c r="H82" s="201"/>
      <c r="I82" s="201"/>
      <c r="J82" s="201"/>
      <c r="K82" s="201"/>
      <c r="L82" s="201"/>
      <c r="M82" s="201"/>
      <c r="N82" s="201"/>
      <c r="O82" s="201"/>
      <c r="P82" s="201"/>
      <c r="Q82" s="201"/>
      <c r="R82" s="201"/>
      <c r="S82" s="201"/>
    </row>
    <row r="83" spans="1:19" x14ac:dyDescent="0.3">
      <c r="A83" s="201"/>
      <c r="B83" s="201" t="s">
        <v>160</v>
      </c>
      <c r="C83" s="201"/>
      <c r="D83" s="201"/>
      <c r="E83" s="201"/>
      <c r="F83" s="201"/>
      <c r="G83" s="201"/>
      <c r="H83" s="201"/>
      <c r="I83" s="201"/>
      <c r="J83" s="201"/>
      <c r="K83" s="201"/>
      <c r="L83" s="201"/>
      <c r="M83" s="201"/>
      <c r="N83" s="201"/>
      <c r="O83" s="201"/>
      <c r="P83" s="201"/>
      <c r="Q83" s="201"/>
      <c r="R83" s="201"/>
      <c r="S83" s="201"/>
    </row>
    <row r="84" spans="1:19" x14ac:dyDescent="0.3">
      <c r="A84" s="201"/>
      <c r="B84" s="201"/>
      <c r="C84" s="201"/>
      <c r="D84" s="201"/>
      <c r="E84" s="201"/>
      <c r="F84" s="201"/>
      <c r="G84" s="201"/>
      <c r="H84" s="201"/>
      <c r="I84" s="201"/>
      <c r="J84" s="201"/>
      <c r="K84" s="201"/>
      <c r="L84" s="201"/>
      <c r="M84" s="201"/>
      <c r="N84" s="201"/>
      <c r="O84" s="201"/>
      <c r="P84" s="201"/>
      <c r="Q84" s="201"/>
      <c r="R84" s="201"/>
      <c r="S84" s="201"/>
    </row>
    <row r="85" spans="1:19" x14ac:dyDescent="0.3">
      <c r="A85" s="201"/>
      <c r="B85" s="201"/>
      <c r="C85" s="201"/>
      <c r="D85" s="201"/>
      <c r="E85" s="201"/>
      <c r="F85" s="201"/>
      <c r="G85" s="201"/>
      <c r="H85" s="201"/>
      <c r="I85" s="201"/>
      <c r="J85" s="201"/>
      <c r="K85" s="201"/>
      <c r="L85" s="201"/>
      <c r="M85" s="201"/>
      <c r="N85" s="201"/>
      <c r="O85" s="201"/>
      <c r="P85" s="201"/>
      <c r="Q85" s="201"/>
      <c r="R85" s="201"/>
      <c r="S85" s="201"/>
    </row>
    <row r="86" spans="1:19" x14ac:dyDescent="0.3">
      <c r="A86" s="201"/>
      <c r="B86" s="201"/>
      <c r="C86" s="201"/>
      <c r="D86" s="201"/>
      <c r="E86" s="201"/>
      <c r="F86" s="201"/>
      <c r="G86" s="201"/>
      <c r="H86" s="201"/>
      <c r="I86" s="201"/>
      <c r="J86" s="201"/>
      <c r="K86" s="201"/>
      <c r="L86" s="201"/>
      <c r="M86" s="201"/>
      <c r="N86" s="201"/>
      <c r="O86" s="201"/>
      <c r="P86" s="201"/>
      <c r="Q86" s="201"/>
      <c r="R86" s="201"/>
      <c r="S86" s="201"/>
    </row>
    <row r="87" spans="1:19" x14ac:dyDescent="0.3">
      <c r="A87" s="201"/>
      <c r="B87" s="201"/>
      <c r="C87" s="201"/>
      <c r="D87" s="201"/>
      <c r="E87" s="201"/>
      <c r="F87" s="201"/>
      <c r="G87" s="201"/>
      <c r="H87" s="201"/>
      <c r="I87" s="201"/>
      <c r="J87" s="201"/>
      <c r="K87" s="201"/>
      <c r="L87" s="201"/>
      <c r="M87" s="201"/>
      <c r="N87" s="201"/>
      <c r="O87" s="201"/>
      <c r="P87" s="201"/>
      <c r="Q87" s="201"/>
      <c r="R87" s="201"/>
      <c r="S87" s="201"/>
    </row>
    <row r="88" spans="1:19" x14ac:dyDescent="0.3">
      <c r="A88" s="201"/>
      <c r="B88" s="201"/>
      <c r="C88" s="201"/>
      <c r="D88" s="201"/>
      <c r="E88" s="201"/>
      <c r="F88" s="201"/>
      <c r="G88" s="201"/>
      <c r="H88" s="201"/>
      <c r="I88" s="201"/>
      <c r="J88" s="201"/>
      <c r="K88" s="201"/>
      <c r="L88" s="201"/>
      <c r="M88" s="201"/>
      <c r="N88" s="201"/>
      <c r="O88" s="201"/>
      <c r="P88" s="201"/>
      <c r="Q88" s="201"/>
      <c r="R88" s="201"/>
      <c r="S88" s="201"/>
    </row>
    <row r="89" spans="1:19" x14ac:dyDescent="0.3">
      <c r="A89" s="201"/>
      <c r="B89" s="201"/>
      <c r="C89" s="201"/>
      <c r="D89" s="201"/>
      <c r="E89" s="201"/>
      <c r="F89" s="201"/>
      <c r="G89" s="201"/>
      <c r="H89" s="201"/>
      <c r="I89" s="201"/>
      <c r="J89" s="201"/>
      <c r="K89" s="201"/>
      <c r="L89" s="201"/>
      <c r="M89" s="201"/>
      <c r="N89" s="201"/>
      <c r="O89" s="201"/>
      <c r="P89" s="201"/>
      <c r="Q89" s="201"/>
      <c r="R89" s="201"/>
      <c r="S89" s="201"/>
    </row>
    <row r="90" spans="1:19" x14ac:dyDescent="0.3">
      <c r="A90" s="201"/>
      <c r="B90" s="201"/>
      <c r="C90" s="201"/>
      <c r="D90" s="201"/>
      <c r="E90" s="201"/>
      <c r="F90" s="201"/>
      <c r="G90" s="201"/>
      <c r="H90" s="201"/>
      <c r="I90" s="201"/>
      <c r="J90" s="201"/>
      <c r="K90" s="201"/>
      <c r="L90" s="201"/>
      <c r="M90" s="201"/>
      <c r="N90" s="201"/>
      <c r="O90" s="201"/>
      <c r="P90" s="201"/>
      <c r="Q90" s="201"/>
      <c r="R90" s="201"/>
      <c r="S90" s="201"/>
    </row>
    <row r="91" spans="1:19" x14ac:dyDescent="0.3">
      <c r="A91" s="201"/>
      <c r="B91" s="201"/>
      <c r="C91" s="201"/>
      <c r="D91" s="201"/>
      <c r="E91" s="201"/>
      <c r="F91" s="201"/>
      <c r="G91" s="201"/>
      <c r="H91" s="201"/>
      <c r="I91" s="201"/>
      <c r="J91" s="201"/>
      <c r="K91" s="201"/>
      <c r="L91" s="201"/>
      <c r="M91" s="201"/>
      <c r="N91" s="201"/>
      <c r="O91" s="201"/>
      <c r="P91" s="201"/>
      <c r="Q91" s="201"/>
      <c r="R91" s="201"/>
      <c r="S91" s="201"/>
    </row>
    <row r="92" spans="1:19" x14ac:dyDescent="0.3">
      <c r="A92" s="201"/>
      <c r="B92" s="201"/>
      <c r="C92" s="201"/>
      <c r="D92" s="201"/>
      <c r="E92" s="201"/>
      <c r="F92" s="201"/>
      <c r="G92" s="201"/>
      <c r="H92" s="201"/>
      <c r="I92" s="201"/>
      <c r="J92" s="201"/>
      <c r="K92" s="201"/>
      <c r="L92" s="201"/>
      <c r="M92" s="201"/>
      <c r="N92" s="201"/>
      <c r="O92" s="201"/>
      <c r="P92" s="201"/>
      <c r="Q92" s="201"/>
      <c r="R92" s="201"/>
      <c r="S92" s="201"/>
    </row>
    <row r="93" spans="1:19" x14ac:dyDescent="0.3">
      <c r="A93" s="201"/>
      <c r="B93" s="201"/>
      <c r="C93" s="201"/>
      <c r="D93" s="201"/>
      <c r="E93" s="201"/>
      <c r="F93" s="201"/>
      <c r="G93" s="201"/>
      <c r="H93" s="201"/>
      <c r="I93" s="201"/>
      <c r="J93" s="201"/>
      <c r="K93" s="201"/>
      <c r="L93" s="201"/>
      <c r="M93" s="201"/>
      <c r="N93" s="201"/>
      <c r="O93" s="201"/>
      <c r="P93" s="201"/>
      <c r="Q93" s="201"/>
      <c r="R93" s="201"/>
      <c r="S93" s="201"/>
    </row>
    <row r="94" spans="1:19" x14ac:dyDescent="0.3">
      <c r="A94" s="201"/>
      <c r="B94" s="201"/>
      <c r="C94" s="201"/>
      <c r="D94" s="201"/>
      <c r="E94" s="201"/>
      <c r="F94" s="201"/>
      <c r="G94" s="201"/>
      <c r="H94" s="201"/>
      <c r="I94" s="201"/>
      <c r="J94" s="201"/>
      <c r="K94" s="201"/>
      <c r="L94" s="201"/>
      <c r="M94" s="201"/>
      <c r="N94" s="201"/>
      <c r="O94" s="201"/>
      <c r="P94" s="201"/>
      <c r="Q94" s="201"/>
      <c r="R94" s="201"/>
      <c r="S94" s="201"/>
    </row>
    <row r="95" spans="1:19" x14ac:dyDescent="0.3">
      <c r="A95" s="201"/>
      <c r="B95" s="201"/>
      <c r="C95" s="201"/>
      <c r="D95" s="201"/>
      <c r="E95" s="201"/>
      <c r="F95" s="201"/>
      <c r="G95" s="201"/>
      <c r="H95" s="201"/>
      <c r="I95" s="201"/>
      <c r="J95" s="201"/>
      <c r="K95" s="201"/>
      <c r="L95" s="201"/>
      <c r="M95" s="201"/>
      <c r="N95" s="201"/>
      <c r="O95" s="201"/>
      <c r="P95" s="201"/>
      <c r="Q95" s="201"/>
      <c r="R95" s="201"/>
      <c r="S95" s="201"/>
    </row>
    <row r="96" spans="1:19" x14ac:dyDescent="0.3">
      <c r="A96" s="201"/>
      <c r="B96" s="201"/>
      <c r="C96" s="201"/>
      <c r="D96" s="201"/>
      <c r="E96" s="201"/>
      <c r="F96" s="201"/>
      <c r="G96" s="201"/>
      <c r="H96" s="201"/>
      <c r="I96" s="201"/>
      <c r="J96" s="201"/>
      <c r="K96" s="201"/>
      <c r="L96" s="201"/>
      <c r="M96" s="201"/>
      <c r="N96" s="201"/>
      <c r="O96" s="201"/>
      <c r="P96" s="201"/>
      <c r="Q96" s="201"/>
      <c r="R96" s="201"/>
      <c r="S96" s="201"/>
    </row>
    <row r="97" spans="1:19" x14ac:dyDescent="0.3">
      <c r="A97" s="201"/>
      <c r="B97" s="201"/>
      <c r="C97" s="201"/>
      <c r="D97" s="201"/>
      <c r="E97" s="201"/>
      <c r="F97" s="201"/>
      <c r="G97" s="201"/>
      <c r="H97" s="201"/>
      <c r="I97" s="201"/>
      <c r="J97" s="201"/>
      <c r="K97" s="201"/>
      <c r="L97" s="201"/>
      <c r="M97" s="201"/>
      <c r="N97" s="201"/>
      <c r="O97" s="201"/>
      <c r="P97" s="201"/>
      <c r="Q97" s="201"/>
      <c r="R97" s="201"/>
      <c r="S97" s="201"/>
    </row>
    <row r="98" spans="1:19" x14ac:dyDescent="0.3">
      <c r="A98" s="201"/>
      <c r="B98" s="201"/>
      <c r="C98" s="201"/>
      <c r="D98" s="201"/>
      <c r="E98" s="201"/>
      <c r="F98" s="201"/>
      <c r="G98" s="201"/>
      <c r="H98" s="201"/>
      <c r="I98" s="201"/>
      <c r="J98" s="201"/>
      <c r="K98" s="201"/>
      <c r="L98" s="201"/>
      <c r="M98" s="201"/>
      <c r="N98" s="201"/>
      <c r="O98" s="201"/>
      <c r="P98" s="201"/>
      <c r="Q98" s="201"/>
      <c r="R98" s="201"/>
      <c r="S98" s="201"/>
    </row>
    <row r="99" spans="1:19" x14ac:dyDescent="0.3">
      <c r="A99" s="201"/>
      <c r="B99" s="201"/>
      <c r="C99" s="201"/>
      <c r="D99" s="201"/>
      <c r="E99" s="201"/>
      <c r="F99" s="201"/>
      <c r="G99" s="201"/>
      <c r="H99" s="201"/>
      <c r="I99" s="201"/>
      <c r="J99" s="201"/>
      <c r="K99" s="201"/>
      <c r="L99" s="201"/>
      <c r="M99" s="201"/>
      <c r="N99" s="201"/>
      <c r="O99" s="201"/>
      <c r="P99" s="201"/>
      <c r="Q99" s="201"/>
      <c r="R99" s="201"/>
      <c r="S99" s="201"/>
    </row>
    <row r="100" spans="1:19" x14ac:dyDescent="0.3">
      <c r="A100" s="201"/>
      <c r="B100" s="201"/>
      <c r="C100" s="201"/>
      <c r="D100" s="201"/>
      <c r="E100" s="201"/>
      <c r="F100" s="201"/>
      <c r="G100" s="201"/>
      <c r="H100" s="201"/>
      <c r="I100" s="201"/>
      <c r="J100" s="201"/>
      <c r="K100" s="201"/>
      <c r="L100" s="201"/>
      <c r="M100" s="201"/>
      <c r="N100" s="201"/>
      <c r="O100" s="201"/>
      <c r="P100" s="201"/>
      <c r="Q100" s="201"/>
      <c r="R100" s="201"/>
      <c r="S100" s="201"/>
    </row>
    <row r="101" spans="1:19" x14ac:dyDescent="0.3">
      <c r="A101" s="201"/>
      <c r="B101" s="201"/>
      <c r="C101" s="201"/>
      <c r="D101" s="201"/>
      <c r="E101" s="201"/>
      <c r="F101" s="201"/>
      <c r="G101" s="201"/>
      <c r="H101" s="201"/>
      <c r="I101" s="201"/>
      <c r="J101" s="201"/>
      <c r="K101" s="201"/>
      <c r="L101" s="201"/>
      <c r="M101" s="201"/>
      <c r="N101" s="201"/>
      <c r="O101" s="201"/>
      <c r="P101" s="201"/>
      <c r="Q101" s="201"/>
      <c r="R101" s="201"/>
      <c r="S101" s="201"/>
    </row>
    <row r="102" spans="1:19" x14ac:dyDescent="0.3">
      <c r="A102" s="201"/>
      <c r="B102" s="201"/>
      <c r="C102" s="201"/>
      <c r="D102" s="201"/>
      <c r="E102" s="201"/>
      <c r="F102" s="201"/>
      <c r="G102" s="201"/>
      <c r="H102" s="201"/>
      <c r="I102" s="201"/>
      <c r="J102" s="201"/>
      <c r="K102" s="201"/>
      <c r="L102" s="201"/>
      <c r="M102" s="201"/>
      <c r="N102" s="201"/>
      <c r="O102" s="201"/>
      <c r="P102" s="201"/>
      <c r="Q102" s="201"/>
      <c r="R102" s="201"/>
      <c r="S102" s="201"/>
    </row>
    <row r="103" spans="1:19" x14ac:dyDescent="0.3">
      <c r="A103" s="201"/>
      <c r="B103" s="201"/>
      <c r="C103" s="201"/>
      <c r="D103" s="201"/>
      <c r="E103" s="201"/>
      <c r="F103" s="201"/>
      <c r="G103" s="201"/>
      <c r="H103" s="201"/>
      <c r="I103" s="201"/>
      <c r="J103" s="201"/>
      <c r="K103" s="201"/>
      <c r="L103" s="201"/>
      <c r="M103" s="201"/>
      <c r="N103" s="201"/>
      <c r="O103" s="201"/>
      <c r="P103" s="201"/>
      <c r="Q103" s="201"/>
      <c r="R103" s="201"/>
      <c r="S103" s="201"/>
    </row>
    <row r="104" spans="1:19" x14ac:dyDescent="0.3">
      <c r="A104" s="201"/>
      <c r="B104" s="201"/>
      <c r="C104" s="201"/>
      <c r="D104" s="201"/>
      <c r="E104" s="201"/>
      <c r="F104" s="201"/>
      <c r="G104" s="201"/>
      <c r="H104" s="201"/>
      <c r="I104" s="201"/>
      <c r="J104" s="201"/>
      <c r="K104" s="201"/>
      <c r="L104" s="201"/>
      <c r="M104" s="201"/>
      <c r="N104" s="201"/>
      <c r="O104" s="201"/>
      <c r="P104" s="201"/>
      <c r="Q104" s="201"/>
      <c r="R104" s="201"/>
      <c r="S104" s="201"/>
    </row>
    <row r="105" spans="1:19" x14ac:dyDescent="0.3">
      <c r="A105" s="201"/>
      <c r="B105" s="201"/>
      <c r="C105" s="201"/>
      <c r="D105" s="201"/>
      <c r="E105" s="201"/>
      <c r="F105" s="201"/>
      <c r="G105" s="201"/>
      <c r="H105" s="201"/>
      <c r="I105" s="201"/>
      <c r="J105" s="201"/>
      <c r="K105" s="201"/>
      <c r="L105" s="201"/>
      <c r="M105" s="201"/>
      <c r="N105" s="201"/>
      <c r="O105" s="201"/>
      <c r="P105" s="201"/>
      <c r="Q105" s="201"/>
      <c r="R105" s="201"/>
      <c r="S105" s="201"/>
    </row>
    <row r="106" spans="1:19" x14ac:dyDescent="0.3">
      <c r="A106" s="201"/>
      <c r="B106" s="201"/>
      <c r="C106" s="201"/>
      <c r="D106" s="201"/>
      <c r="E106" s="201"/>
      <c r="F106" s="201"/>
      <c r="G106" s="201"/>
      <c r="H106" s="201"/>
      <c r="I106" s="201"/>
      <c r="J106" s="201"/>
      <c r="K106" s="201"/>
      <c r="L106" s="201"/>
      <c r="M106" s="201"/>
      <c r="N106" s="201"/>
      <c r="O106" s="201"/>
      <c r="P106" s="201"/>
      <c r="Q106" s="201"/>
      <c r="R106" s="201"/>
      <c r="S106" s="201"/>
    </row>
    <row r="107" spans="1:19" x14ac:dyDescent="0.3">
      <c r="A107" s="201"/>
      <c r="B107" s="201"/>
      <c r="C107" s="201"/>
      <c r="D107" s="201"/>
      <c r="E107" s="201"/>
      <c r="F107" s="201"/>
      <c r="G107" s="201"/>
      <c r="H107" s="201"/>
      <c r="I107" s="201"/>
      <c r="J107" s="201"/>
      <c r="K107" s="201"/>
      <c r="L107" s="201"/>
      <c r="M107" s="201"/>
      <c r="N107" s="201"/>
      <c r="O107" s="201"/>
      <c r="P107" s="201"/>
      <c r="Q107" s="201"/>
      <c r="R107" s="201"/>
      <c r="S107" s="201"/>
    </row>
    <row r="108" spans="1:19" x14ac:dyDescent="0.3">
      <c r="A108" s="201"/>
      <c r="B108" s="201"/>
      <c r="C108" s="201"/>
      <c r="D108" s="201"/>
      <c r="E108" s="201"/>
      <c r="F108" s="201"/>
      <c r="G108" s="201"/>
      <c r="H108" s="201"/>
      <c r="I108" s="201"/>
      <c r="J108" s="201"/>
      <c r="K108" s="201"/>
      <c r="L108" s="201"/>
      <c r="M108" s="201"/>
      <c r="N108" s="201"/>
      <c r="O108" s="201"/>
      <c r="P108" s="201"/>
      <c r="Q108" s="201"/>
      <c r="R108" s="201"/>
      <c r="S108" s="201"/>
    </row>
    <row r="109" spans="1:19" x14ac:dyDescent="0.3">
      <c r="A109" s="201"/>
      <c r="B109" s="201" t="s">
        <v>154</v>
      </c>
      <c r="C109" s="201"/>
      <c r="D109" s="201"/>
      <c r="E109" s="201"/>
      <c r="F109" s="201"/>
      <c r="G109" s="201"/>
      <c r="H109" s="201"/>
      <c r="I109" s="201"/>
      <c r="J109" s="201"/>
      <c r="K109" s="201"/>
      <c r="L109" s="201"/>
      <c r="M109" s="201"/>
      <c r="N109" s="201"/>
      <c r="O109" s="201"/>
      <c r="P109" s="201"/>
      <c r="Q109" s="201"/>
      <c r="R109" s="201"/>
      <c r="S109" s="201"/>
    </row>
    <row r="110" spans="1:19" x14ac:dyDescent="0.3">
      <c r="A110" s="201"/>
      <c r="B110" s="201"/>
      <c r="C110" s="201"/>
      <c r="D110" s="201"/>
      <c r="E110" s="201"/>
      <c r="F110" s="201"/>
      <c r="G110" s="201"/>
      <c r="H110" s="201"/>
      <c r="I110" s="201"/>
      <c r="J110" s="201"/>
      <c r="K110" s="201"/>
      <c r="L110" s="201"/>
      <c r="M110" s="201"/>
      <c r="N110" s="201"/>
      <c r="O110" s="201"/>
      <c r="P110" s="201"/>
      <c r="Q110" s="201"/>
      <c r="R110" s="201"/>
      <c r="S110" s="201"/>
    </row>
    <row r="111" spans="1:19" x14ac:dyDescent="0.3">
      <c r="A111" s="202" t="s">
        <v>169</v>
      </c>
      <c r="B111" s="201"/>
      <c r="C111" s="201"/>
      <c r="D111" s="201"/>
      <c r="E111" s="201"/>
      <c r="F111" s="201"/>
      <c r="G111" s="201"/>
      <c r="H111" s="201"/>
      <c r="I111" s="201"/>
      <c r="J111" s="201"/>
      <c r="K111" s="201"/>
      <c r="L111" s="201"/>
      <c r="M111" s="201"/>
      <c r="N111" s="201"/>
      <c r="O111" s="201"/>
      <c r="P111" s="201"/>
      <c r="Q111" s="201"/>
      <c r="R111" s="201"/>
      <c r="S111" s="201"/>
    </row>
    <row r="113" spans="1:2" x14ac:dyDescent="0.3">
      <c r="B113" s="261" t="s">
        <v>162</v>
      </c>
    </row>
    <row r="115" spans="1:2" x14ac:dyDescent="0.3">
      <c r="B115" t="s">
        <v>163</v>
      </c>
    </row>
    <row r="116" spans="1:2" s="201" customFormat="1" x14ac:dyDescent="0.3">
      <c r="B116" s="201" t="s">
        <v>166</v>
      </c>
    </row>
    <row r="118" spans="1:2" x14ac:dyDescent="0.3">
      <c r="B118" s="261" t="s">
        <v>156</v>
      </c>
    </row>
    <row r="120" spans="1:2" x14ac:dyDescent="0.3">
      <c r="B120" t="s">
        <v>164</v>
      </c>
    </row>
    <row r="121" spans="1:2" s="201" customFormat="1" x14ac:dyDescent="0.3">
      <c r="B121" s="201" t="s">
        <v>168</v>
      </c>
    </row>
    <row r="123" spans="1:2" x14ac:dyDescent="0.3">
      <c r="B123" s="261" t="s">
        <v>165</v>
      </c>
    </row>
    <row r="125" spans="1:2" x14ac:dyDescent="0.3">
      <c r="B125" t="s">
        <v>167</v>
      </c>
    </row>
    <row r="127" spans="1:2" x14ac:dyDescent="0.3">
      <c r="A127" s="202" t="s">
        <v>170</v>
      </c>
      <c r="B127" s="201"/>
    </row>
    <row r="129" spans="2:2" x14ac:dyDescent="0.3">
      <c r="B129" t="s">
        <v>172</v>
      </c>
    </row>
    <row r="131" spans="2:2" x14ac:dyDescent="0.3">
      <c r="B131" t="s">
        <v>171</v>
      </c>
    </row>
    <row r="143" spans="2:2" x14ac:dyDescent="0.3">
      <c r="B143" t="s">
        <v>173</v>
      </c>
    </row>
    <row r="144" spans="2:2" s="201" customFormat="1" x14ac:dyDescent="0.3">
      <c r="B144" s="201" t="s">
        <v>176</v>
      </c>
    </row>
    <row r="146" spans="1:2" x14ac:dyDescent="0.3">
      <c r="B146" t="s">
        <v>174</v>
      </c>
    </row>
    <row r="157" spans="1:2" x14ac:dyDescent="0.3">
      <c r="B157" t="s">
        <v>175</v>
      </c>
    </row>
    <row r="160" spans="1:2" x14ac:dyDescent="0.3">
      <c r="A160" s="202" t="s">
        <v>177</v>
      </c>
    </row>
    <row r="162" spans="1:4" x14ac:dyDescent="0.3">
      <c r="B162" t="s">
        <v>178</v>
      </c>
    </row>
    <row r="164" spans="1:4" x14ac:dyDescent="0.3">
      <c r="A164" s="202" t="s">
        <v>180</v>
      </c>
    </row>
    <row r="166" spans="1:4" x14ac:dyDescent="0.3">
      <c r="B166" t="s">
        <v>181</v>
      </c>
      <c r="C166" t="s">
        <v>186</v>
      </c>
    </row>
    <row r="168" spans="1:4" x14ac:dyDescent="0.3">
      <c r="B168" s="79" t="s">
        <v>29</v>
      </c>
      <c r="D168" t="s">
        <v>182</v>
      </c>
    </row>
    <row r="169" spans="1:4" ht="26.4" x14ac:dyDescent="0.3">
      <c r="B169" s="80" t="s">
        <v>32</v>
      </c>
    </row>
    <row r="170" spans="1:4" x14ac:dyDescent="0.3">
      <c r="B170" s="80" t="s">
        <v>30</v>
      </c>
    </row>
    <row r="172" spans="1:4" x14ac:dyDescent="0.3">
      <c r="B172" t="s">
        <v>184</v>
      </c>
    </row>
    <row r="174" spans="1:4" x14ac:dyDescent="0.3">
      <c r="B174" t="s">
        <v>26</v>
      </c>
    </row>
    <row r="175" spans="1:4" x14ac:dyDescent="0.3">
      <c r="B175" t="s">
        <v>27</v>
      </c>
      <c r="D175" t="s">
        <v>185</v>
      </c>
    </row>
    <row r="176" spans="1:4" x14ac:dyDescent="0.3">
      <c r="B176" t="s">
        <v>183</v>
      </c>
    </row>
    <row r="178" spans="1:4" x14ac:dyDescent="0.3">
      <c r="A178" s="202" t="s">
        <v>190</v>
      </c>
    </row>
    <row r="180" spans="1:4" x14ac:dyDescent="0.3">
      <c r="B180" s="201" t="s">
        <v>181</v>
      </c>
      <c r="C180" s="201" t="s">
        <v>186</v>
      </c>
    </row>
    <row r="182" spans="1:4" x14ac:dyDescent="0.3">
      <c r="B182" t="s">
        <v>32</v>
      </c>
      <c r="D182" t="s">
        <v>191</v>
      </c>
    </row>
    <row r="184" spans="1:4" x14ac:dyDescent="0.3">
      <c r="B184" t="s">
        <v>192</v>
      </c>
    </row>
    <row r="186" spans="1:4" s="201" customFormat="1" x14ac:dyDescent="0.3">
      <c r="A186" s="202" t="s">
        <v>234</v>
      </c>
    </row>
    <row r="188" spans="1:4" x14ac:dyDescent="0.3">
      <c r="B188" t="s">
        <v>238</v>
      </c>
    </row>
    <row r="189" spans="1:4" x14ac:dyDescent="0.3">
      <c r="B189" t="s">
        <v>202</v>
      </c>
    </row>
    <row r="190" spans="1:4" x14ac:dyDescent="0.3">
      <c r="B190" t="s">
        <v>203</v>
      </c>
    </row>
    <row r="192" spans="1:4" x14ac:dyDescent="0.3">
      <c r="A192" s="202" t="s">
        <v>237</v>
      </c>
    </row>
    <row r="194" spans="1:2" x14ac:dyDescent="0.3">
      <c r="B194" t="s">
        <v>239</v>
      </c>
    </row>
    <row r="196" spans="1:2" x14ac:dyDescent="0.3">
      <c r="A196" s="202"/>
    </row>
    <row r="198" spans="1:2" x14ac:dyDescent="0.3">
      <c r="A198" s="202" t="s">
        <v>390</v>
      </c>
    </row>
    <row r="200" spans="1:2" s="201" customFormat="1" x14ac:dyDescent="0.3">
      <c r="B200" s="202" t="s">
        <v>181</v>
      </c>
    </row>
    <row r="202" spans="1:2" x14ac:dyDescent="0.3">
      <c r="B202" t="s">
        <v>368</v>
      </c>
    </row>
    <row r="203" spans="1:2" x14ac:dyDescent="0.3">
      <c r="B203" t="s">
        <v>393</v>
      </c>
    </row>
    <row r="204" spans="1:2" s="201" customFormat="1" x14ac:dyDescent="0.3">
      <c r="B204" s="201" t="s">
        <v>383</v>
      </c>
    </row>
    <row r="206" spans="1:2" x14ac:dyDescent="0.3">
      <c r="B206" s="202" t="s">
        <v>156</v>
      </c>
    </row>
    <row r="207" spans="1:2" x14ac:dyDescent="0.3">
      <c r="B207" s="202"/>
    </row>
    <row r="208" spans="1:2" x14ac:dyDescent="0.3">
      <c r="B208" t="s">
        <v>369</v>
      </c>
    </row>
    <row r="210" spans="2:7" x14ac:dyDescent="0.3">
      <c r="B210" s="202" t="s">
        <v>370</v>
      </c>
      <c r="D210" t="s">
        <v>371</v>
      </c>
    </row>
    <row r="212" spans="2:7" x14ac:dyDescent="0.3">
      <c r="B212" t="s">
        <v>384</v>
      </c>
    </row>
    <row r="213" spans="2:7" s="201" customFormat="1" x14ac:dyDescent="0.3">
      <c r="B213" s="201" t="s">
        <v>386</v>
      </c>
    </row>
    <row r="215" spans="2:7" s="201" customFormat="1" x14ac:dyDescent="0.3">
      <c r="B215" s="202" t="s">
        <v>144</v>
      </c>
    </row>
    <row r="216" spans="2:7" s="201" customFormat="1" x14ac:dyDescent="0.3"/>
    <row r="217" spans="2:7" s="201" customFormat="1" x14ac:dyDescent="0.3">
      <c r="B217" s="201" t="s">
        <v>385</v>
      </c>
      <c r="E217" s="421" t="s">
        <v>367</v>
      </c>
      <c r="G217" s="201" t="s">
        <v>387</v>
      </c>
    </row>
    <row r="218" spans="2:7" s="201" customFormat="1" x14ac:dyDescent="0.3">
      <c r="E218" s="421" t="s">
        <v>376</v>
      </c>
      <c r="G218" s="201" t="s">
        <v>388</v>
      </c>
    </row>
    <row r="219" spans="2:7" s="201" customFormat="1" x14ac:dyDescent="0.3">
      <c r="E219" s="269" t="s">
        <v>363</v>
      </c>
      <c r="G219" s="201" t="s">
        <v>389</v>
      </c>
    </row>
    <row r="220" spans="2:7" s="201" customFormat="1" x14ac:dyDescent="0.3">
      <c r="B220" s="201" t="s">
        <v>392</v>
      </c>
      <c r="E220" s="269"/>
    </row>
    <row r="221" spans="2:7" s="201" customFormat="1" x14ac:dyDescent="0.3"/>
    <row r="222" spans="2:7" x14ac:dyDescent="0.3">
      <c r="B222" s="202" t="s">
        <v>149</v>
      </c>
    </row>
    <row r="224" spans="2:7" x14ac:dyDescent="0.3">
      <c r="B224" t="s">
        <v>372</v>
      </c>
    </row>
    <row r="226" spans="2:2" x14ac:dyDescent="0.3">
      <c r="B226" t="s">
        <v>360</v>
      </c>
    </row>
    <row r="227" spans="2:2" x14ac:dyDescent="0.3">
      <c r="B227" t="s">
        <v>362</v>
      </c>
    </row>
    <row r="229" spans="2:2" x14ac:dyDescent="0.3">
      <c r="B229" t="s">
        <v>373</v>
      </c>
    </row>
    <row r="231" spans="2:2" x14ac:dyDescent="0.3">
      <c r="B231" s="202" t="s">
        <v>64</v>
      </c>
    </row>
    <row r="233" spans="2:2" x14ac:dyDescent="0.3">
      <c r="B233" t="s">
        <v>394</v>
      </c>
    </row>
    <row r="234" spans="2:2" x14ac:dyDescent="0.3">
      <c r="B234" t="s">
        <v>391</v>
      </c>
    </row>
  </sheetData>
  <pageMargins left="0.70866141732283472" right="0.70866141732283472" top="0.78740157480314965" bottom="0.78740157480314965" header="0.31496062992125984" footer="0.31496062992125984"/>
  <pageSetup paperSize="9" scale="80" orientation="portrait" r:id="rId1"/>
  <headerFooter>
    <oddHeader>&amp;L&amp;G&amp;R&amp;G</oddHeader>
    <oddFooter>&amp;L&amp;10&amp;F
&amp;A&amp;C&amp;10Finanzantrag_FBPlus_TN-UHG_V4_0_260706&amp;RSeite &amp;P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9.9978637043366805E-2"/>
    <pageSetUpPr fitToPage="1"/>
  </sheetPr>
  <dimension ref="A1:P27"/>
  <sheetViews>
    <sheetView showGridLines="0" zoomScaleNormal="100" workbookViewId="0">
      <selection activeCell="D16" sqref="D16"/>
    </sheetView>
  </sheetViews>
  <sheetFormatPr baseColWidth="10" defaultColWidth="0" defaultRowHeight="14.4" zeroHeight="1" x14ac:dyDescent="0.3"/>
  <cols>
    <col min="1" max="1" width="3.6640625" style="201" customWidth="1"/>
    <col min="2" max="2" width="12.44140625" style="201" customWidth="1"/>
    <col min="3" max="3" width="30.33203125" style="252" customWidth="1"/>
    <col min="4" max="5" width="20.6640625" style="201" customWidth="1"/>
    <col min="6" max="6" width="20.6640625" style="250" customWidth="1"/>
    <col min="7" max="7" width="5" style="201" customWidth="1"/>
    <col min="8" max="8" width="23.6640625" style="256" hidden="1" customWidth="1"/>
    <col min="9" max="9" width="23.6640625" style="201" hidden="1" customWidth="1"/>
    <col min="10" max="10" width="5.88671875" style="251" hidden="1" customWidth="1"/>
    <col min="11" max="11" width="18.5546875" style="201" hidden="1" customWidth="1"/>
    <col min="12" max="12" width="8.88671875" style="251" hidden="1" customWidth="1"/>
    <col min="13" max="16384" width="11.44140625" style="201" hidden="1"/>
  </cols>
  <sheetData>
    <row r="1" spans="2:16" ht="17.399999999999999" x14ac:dyDescent="0.3">
      <c r="B1" s="144" t="s">
        <v>271</v>
      </c>
      <c r="E1" s="215"/>
      <c r="F1" s="266"/>
      <c r="G1" s="396"/>
      <c r="H1" s="266"/>
      <c r="I1" s="267"/>
      <c r="J1" s="268"/>
      <c r="K1" s="269"/>
    </row>
    <row r="2" spans="2:16" s="15" customFormat="1" ht="17.100000000000001" customHeight="1" x14ac:dyDescent="0.25">
      <c r="B2" s="253"/>
      <c r="F2" s="198"/>
      <c r="G2" s="198"/>
      <c r="H2" s="93"/>
      <c r="I2" s="93"/>
      <c r="J2" s="254"/>
      <c r="K2" s="198"/>
      <c r="L2" s="255"/>
      <c r="M2" s="93"/>
      <c r="N2" s="93"/>
      <c r="O2" s="93"/>
      <c r="P2" s="93"/>
    </row>
    <row r="3" spans="2:16" s="15" customFormat="1" ht="17.100000000000001" customHeight="1" x14ac:dyDescent="0.3">
      <c r="B3" s="295" t="s">
        <v>6</v>
      </c>
      <c r="D3" s="264">
        <f>Deckblatt!C21</f>
        <v>0</v>
      </c>
      <c r="E3" s="270"/>
      <c r="F3" s="264"/>
      <c r="G3" s="198"/>
      <c r="H3" s="93"/>
      <c r="I3" s="93"/>
      <c r="J3" s="254"/>
      <c r="K3" s="198"/>
      <c r="L3" s="255"/>
      <c r="M3" s="93"/>
      <c r="N3" s="93"/>
      <c r="O3" s="93"/>
      <c r="P3" s="136"/>
    </row>
    <row r="4" spans="2:16" s="15" customFormat="1" ht="17.100000000000001" customHeight="1" x14ac:dyDescent="0.3">
      <c r="B4" s="295" t="s">
        <v>7</v>
      </c>
      <c r="D4" s="132">
        <f>Deckblatt!C28</f>
        <v>0</v>
      </c>
      <c r="E4" s="133"/>
      <c r="F4" s="133"/>
      <c r="G4" s="94"/>
      <c r="H4" s="94"/>
      <c r="I4" s="94"/>
      <c r="J4" s="254"/>
      <c r="K4" s="199"/>
      <c r="L4" s="255"/>
      <c r="M4" s="94"/>
      <c r="N4" s="94"/>
      <c r="O4" s="94"/>
      <c r="P4" s="136"/>
    </row>
    <row r="5" spans="2:16" s="15" customFormat="1" ht="17.100000000000001" customHeight="1" x14ac:dyDescent="0.25">
      <c r="B5" s="296" t="s">
        <v>9</v>
      </c>
      <c r="D5" s="265" t="str">
        <f>CONCATENATE(TEXT(von,"tt.MM.jjjj"),"  bis  ",TEXT(bis,"tt.MM.jjjj"))</f>
        <v>00.01.1900  bis  00.01.1900</v>
      </c>
      <c r="E5" s="265"/>
      <c r="F5" s="200"/>
      <c r="G5" s="200"/>
      <c r="H5" s="95"/>
      <c r="I5" s="95"/>
      <c r="J5" s="254"/>
      <c r="K5" s="200"/>
      <c r="L5" s="255"/>
      <c r="M5" s="95"/>
      <c r="N5" s="95"/>
      <c r="O5" s="95"/>
      <c r="P5" s="136"/>
    </row>
    <row r="6" spans="2:16" s="15" customFormat="1" ht="17.100000000000001" customHeight="1" x14ac:dyDescent="0.3">
      <c r="B6" s="295" t="s">
        <v>13</v>
      </c>
      <c r="D6" s="132" t="str">
        <f>Deckblatt!C9</f>
        <v>?</v>
      </c>
      <c r="E6" s="271"/>
      <c r="F6" s="264"/>
      <c r="G6" s="95"/>
      <c r="H6" s="95"/>
      <c r="I6" s="95"/>
      <c r="J6" s="254"/>
      <c r="K6" s="200"/>
      <c r="L6" s="255"/>
      <c r="M6" s="95"/>
      <c r="N6" s="95"/>
      <c r="O6" s="95"/>
      <c r="P6" s="136"/>
    </row>
    <row r="7" spans="2:16" ht="15.6" x14ac:dyDescent="0.3">
      <c r="C7" s="159"/>
      <c r="D7" s="198"/>
      <c r="E7" s="215"/>
      <c r="F7" s="266"/>
      <c r="G7" s="396"/>
      <c r="H7" s="266"/>
      <c r="I7" s="267"/>
      <c r="J7" s="268"/>
      <c r="K7" s="269"/>
    </row>
    <row r="8" spans="2:16" s="121" customFormat="1" ht="19.95" customHeight="1" x14ac:dyDescent="0.3">
      <c r="C8" s="257"/>
      <c r="D8" s="262"/>
      <c r="E8" s="262"/>
      <c r="F8" s="127"/>
      <c r="G8" s="397"/>
      <c r="H8" s="272"/>
      <c r="I8" s="127"/>
      <c r="J8" s="272"/>
      <c r="K8" s="272"/>
    </row>
    <row r="9" spans="2:16" s="121" customFormat="1" ht="8.25" customHeight="1" x14ac:dyDescent="0.3">
      <c r="C9" s="258"/>
      <c r="D9" s="262"/>
      <c r="E9" s="262"/>
      <c r="F9" s="263"/>
      <c r="G9" s="81"/>
      <c r="H9" s="263"/>
      <c r="I9" s="263"/>
      <c r="J9" s="263"/>
    </row>
    <row r="10" spans="2:16" s="110" customFormat="1" ht="45" customHeight="1" x14ac:dyDescent="0.3">
      <c r="B10" s="401" t="s">
        <v>241</v>
      </c>
      <c r="C10" s="401" t="s">
        <v>240</v>
      </c>
      <c r="D10" s="402" t="s">
        <v>366</v>
      </c>
      <c r="E10" s="403" t="s">
        <v>267</v>
      </c>
      <c r="F10" s="402" t="s">
        <v>270</v>
      </c>
      <c r="G10" s="259"/>
    </row>
    <row r="11" spans="2:16" s="111" customFormat="1" ht="30" customHeight="1" x14ac:dyDescent="0.3">
      <c r="B11" s="302" t="s">
        <v>261</v>
      </c>
      <c r="C11" s="297" t="s">
        <v>90</v>
      </c>
      <c r="D11" s="298"/>
      <c r="E11" s="299"/>
      <c r="F11" s="299"/>
      <c r="G11" s="398"/>
    </row>
    <row r="12" spans="2:16" s="111" customFormat="1" ht="30" customHeight="1" x14ac:dyDescent="0.3">
      <c r="B12" s="302" t="s">
        <v>262</v>
      </c>
      <c r="C12" s="300" t="s">
        <v>242</v>
      </c>
      <c r="D12" s="298"/>
      <c r="E12" s="299"/>
      <c r="F12" s="299"/>
      <c r="G12" s="398"/>
    </row>
    <row r="13" spans="2:16" s="111" customFormat="1" ht="30" customHeight="1" x14ac:dyDescent="0.3">
      <c r="B13" s="303" t="s">
        <v>263</v>
      </c>
      <c r="C13" s="300" t="s">
        <v>243</v>
      </c>
      <c r="D13" s="298"/>
      <c r="E13" s="299"/>
      <c r="F13" s="299"/>
      <c r="G13" s="398"/>
    </row>
    <row r="14" spans="2:16" s="111" customFormat="1" ht="30" customHeight="1" x14ac:dyDescent="0.3">
      <c r="B14" s="302" t="s">
        <v>379</v>
      </c>
      <c r="C14" s="300" t="s">
        <v>359</v>
      </c>
      <c r="D14" s="298"/>
      <c r="E14" s="301"/>
      <c r="F14" s="301"/>
      <c r="G14" s="398"/>
    </row>
    <row r="15" spans="2:16" s="111" customFormat="1" ht="30" customHeight="1" x14ac:dyDescent="0.3">
      <c r="B15" s="303" t="s">
        <v>264</v>
      </c>
      <c r="C15" s="300" t="s">
        <v>269</v>
      </c>
      <c r="D15" s="298"/>
      <c r="E15" s="299"/>
      <c r="F15" s="299"/>
      <c r="G15" s="398"/>
    </row>
    <row r="16" spans="2:16" s="111" customFormat="1" ht="30" customHeight="1" x14ac:dyDescent="0.3">
      <c r="B16" s="302" t="s">
        <v>265</v>
      </c>
      <c r="C16" s="300" t="s">
        <v>244</v>
      </c>
      <c r="D16" s="298"/>
      <c r="E16" s="301"/>
      <c r="F16" s="301"/>
      <c r="G16" s="398"/>
    </row>
    <row r="17" spans="1:7" s="111" customFormat="1" ht="30" customHeight="1" x14ac:dyDescent="0.3">
      <c r="B17" s="302" t="s">
        <v>266</v>
      </c>
      <c r="C17" s="300" t="s">
        <v>245</v>
      </c>
      <c r="D17" s="301"/>
      <c r="E17" s="301"/>
      <c r="F17" s="301"/>
      <c r="G17" s="398"/>
    </row>
    <row r="18" spans="1:7" s="111" customFormat="1" ht="30" customHeight="1" x14ac:dyDescent="0.3">
      <c r="B18" s="304" t="s">
        <v>246</v>
      </c>
      <c r="C18" s="300" t="s">
        <v>247</v>
      </c>
      <c r="D18" s="298"/>
      <c r="E18" s="301"/>
      <c r="F18" s="301"/>
      <c r="G18" s="398"/>
    </row>
    <row r="19" spans="1:7" s="111" customFormat="1" ht="30" customHeight="1" x14ac:dyDescent="0.3">
      <c r="B19" s="302" t="s">
        <v>248</v>
      </c>
      <c r="C19" s="300" t="s">
        <v>249</v>
      </c>
      <c r="D19" s="298"/>
      <c r="E19" s="301"/>
      <c r="F19" s="301"/>
      <c r="G19" s="398"/>
    </row>
    <row r="20" spans="1:7" s="111" customFormat="1" ht="30" customHeight="1" x14ac:dyDescent="0.3">
      <c r="B20" s="302" t="s">
        <v>250</v>
      </c>
      <c r="C20" s="297" t="s">
        <v>251</v>
      </c>
      <c r="D20" s="298"/>
      <c r="E20" s="301"/>
      <c r="F20" s="301"/>
      <c r="G20" s="398"/>
    </row>
    <row r="21" spans="1:7" s="111" customFormat="1" ht="30" customHeight="1" x14ac:dyDescent="0.3">
      <c r="B21" s="302" t="s">
        <v>252</v>
      </c>
      <c r="C21" s="297" t="s">
        <v>268</v>
      </c>
      <c r="D21" s="298"/>
      <c r="E21" s="299"/>
      <c r="F21" s="299"/>
      <c r="G21" s="398"/>
    </row>
    <row r="22" spans="1:7" s="111" customFormat="1" ht="30" customHeight="1" x14ac:dyDescent="0.3">
      <c r="B22" s="302" t="s">
        <v>253</v>
      </c>
      <c r="C22" s="300" t="s">
        <v>254</v>
      </c>
      <c r="D22" s="298"/>
      <c r="E22" s="299"/>
      <c r="F22" s="299"/>
      <c r="G22" s="398"/>
    </row>
    <row r="23" spans="1:7" s="260" customFormat="1" ht="30" customHeight="1" x14ac:dyDescent="0.3">
      <c r="B23" s="302" t="s">
        <v>255</v>
      </c>
      <c r="C23" s="297" t="s">
        <v>256</v>
      </c>
      <c r="D23" s="298"/>
      <c r="E23" s="299"/>
      <c r="F23" s="299"/>
      <c r="G23" s="399"/>
    </row>
    <row r="24" spans="1:7" s="260" customFormat="1" ht="4.95" customHeight="1" x14ac:dyDescent="0.3">
      <c r="A24" s="391"/>
      <c r="B24" s="392"/>
      <c r="C24" s="393"/>
      <c r="D24" s="394"/>
      <c r="E24" s="395"/>
      <c r="F24" s="395"/>
      <c r="G24" s="400"/>
    </row>
    <row r="25" spans="1:7" s="111" customFormat="1" ht="30" customHeight="1" x14ac:dyDescent="0.3">
      <c r="B25" s="302" t="s">
        <v>257</v>
      </c>
      <c r="C25" s="300" t="s">
        <v>258</v>
      </c>
      <c r="D25" s="298"/>
      <c r="E25" s="299"/>
      <c r="F25" s="299"/>
      <c r="G25" s="398"/>
    </row>
    <row r="26" spans="1:7" s="111" customFormat="1" ht="30" customHeight="1" x14ac:dyDescent="0.3">
      <c r="B26" s="302" t="s">
        <v>259</v>
      </c>
      <c r="C26" s="300" t="s">
        <v>260</v>
      </c>
      <c r="D26" s="298"/>
      <c r="E26" s="301"/>
      <c r="F26" s="301"/>
      <c r="G26" s="398"/>
    </row>
    <row r="27" spans="1:7" s="75" customFormat="1" ht="21.75" customHeight="1" x14ac:dyDescent="0.25"/>
  </sheetData>
  <sheetProtection algorithmName="SHA-512" hashValue="nTytdLaHA0SzvOvjD2GhLWpoYRXZ/X2Ot1Y9jZ/7HpJ5h37e66EozX9YyAH2WB1FexgLMU1boLAzEnvVD/PFJA==" saltValue="cTk+MWpJ1JPMbUXub/KuFw==" spinCount="100000" sheet="1" selectLockedCells="1"/>
  <pageMargins left="0.70866141732283472" right="0.70866141732283472" top="0.98425196850393704" bottom="0.74803149606299213" header="0.31496062992125984" footer="0.31496062992125984"/>
  <pageSetup paperSize="9" scale="76" orientation="portrait" r:id="rId1"/>
  <headerFooter>
    <oddHeader>&amp;L&amp;G&amp;R&amp;G</oddHeader>
    <oddFooter>&amp;L&amp;F
&amp;A&amp;CFinanzantrag_FBPlus_TN-UHG_V4_0_260706&amp;RSeite &amp;P /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79998168889431442"/>
    <pageSetUpPr fitToPage="1"/>
  </sheetPr>
  <dimension ref="A1:I312"/>
  <sheetViews>
    <sheetView showGridLines="0" zoomScale="90" zoomScaleNormal="90" zoomScalePageLayoutView="90" workbookViewId="0">
      <selection activeCell="C10" sqref="C10"/>
    </sheetView>
  </sheetViews>
  <sheetFormatPr baseColWidth="10" defaultColWidth="0" defaultRowHeight="13.8" zeroHeight="1" x14ac:dyDescent="0.25"/>
  <cols>
    <col min="1" max="1" width="7" style="25" customWidth="1"/>
    <col min="2" max="2" width="15" style="72" hidden="1" customWidth="1"/>
    <col min="3" max="3" width="45.109375" style="162" customWidth="1"/>
    <col min="4" max="4" width="55.33203125" style="48" customWidth="1"/>
    <col min="5" max="5" width="87.5546875" style="24" customWidth="1"/>
    <col min="6" max="6" width="14.5546875" style="24" bestFit="1" customWidth="1"/>
    <col min="7" max="7" width="17.44140625" style="26" bestFit="1" customWidth="1"/>
    <col min="8" max="8" width="2.6640625" style="23" customWidth="1"/>
    <col min="9" max="9" width="2.6640625" style="23" hidden="1" customWidth="1"/>
    <col min="10" max="16384" width="11.44140625" style="23" hidden="1"/>
  </cols>
  <sheetData>
    <row r="1" spans="1:7" s="148" customFormat="1" ht="17.399999999999999" x14ac:dyDescent="0.3">
      <c r="A1" s="144" t="s">
        <v>70</v>
      </c>
      <c r="B1" s="145"/>
      <c r="C1" s="157"/>
      <c r="D1" s="145"/>
      <c r="E1" s="146"/>
      <c r="F1" s="146"/>
      <c r="G1" s="147"/>
    </row>
    <row r="2" spans="1:7" s="11" customFormat="1" ht="20.399999999999999" x14ac:dyDescent="0.35">
      <c r="A2" s="13"/>
      <c r="B2" s="69"/>
      <c r="C2" s="158"/>
      <c r="D2" s="47"/>
      <c r="E2" s="12"/>
      <c r="F2" s="12"/>
      <c r="G2" s="14"/>
    </row>
    <row r="3" spans="1:7" s="15" customFormat="1" ht="15" x14ac:dyDescent="0.25">
      <c r="A3" s="17"/>
      <c r="B3" s="70"/>
      <c r="C3" s="159" t="s">
        <v>6</v>
      </c>
      <c r="D3" s="131">
        <f>Deckblatt!C21</f>
        <v>0</v>
      </c>
      <c r="E3" s="93"/>
      <c r="F3" s="93"/>
      <c r="G3" s="33"/>
    </row>
    <row r="4" spans="1:7" s="15" customFormat="1" ht="15" x14ac:dyDescent="0.25">
      <c r="A4" s="17"/>
      <c r="B4" s="70"/>
      <c r="C4" s="159" t="s">
        <v>7</v>
      </c>
      <c r="D4" s="132">
        <f>Deckblatt!C28</f>
        <v>0</v>
      </c>
      <c r="E4" s="93"/>
      <c r="F4" s="136"/>
      <c r="G4" s="136"/>
    </row>
    <row r="5" spans="1:7" s="15" customFormat="1" ht="15" x14ac:dyDescent="0.25">
      <c r="A5" s="17"/>
      <c r="B5" s="70"/>
      <c r="C5" s="159" t="s">
        <v>9</v>
      </c>
      <c r="D5" s="134" t="str">
        <f>CONCATENATE(TEXT(von,"tt.MM.jjjj"),"  bis  ",TEXT(bis,"tt.MM.jjjj"))</f>
        <v>00.01.1900  bis  00.01.1900</v>
      </c>
      <c r="E5" s="95"/>
      <c r="F5" s="136"/>
      <c r="G5" s="136"/>
    </row>
    <row r="6" spans="1:7" s="15" customFormat="1" ht="15" x14ac:dyDescent="0.25">
      <c r="A6" s="70"/>
      <c r="B6" s="70"/>
      <c r="C6" s="159"/>
      <c r="D6" s="288"/>
      <c r="E6" s="95"/>
      <c r="F6" s="136"/>
      <c r="G6" s="136"/>
    </row>
    <row r="7" spans="1:7" s="15" customFormat="1" ht="15" x14ac:dyDescent="0.25">
      <c r="A7" s="17"/>
      <c r="B7" s="70"/>
      <c r="C7" s="159" t="s">
        <v>13</v>
      </c>
      <c r="D7" s="289" t="str">
        <f>Deckblatt!C9</f>
        <v>?</v>
      </c>
      <c r="E7" s="96"/>
      <c r="F7" s="404"/>
      <c r="G7" s="136"/>
    </row>
    <row r="8" spans="1:7" s="20" customFormat="1" ht="15" x14ac:dyDescent="0.25">
      <c r="A8" s="22"/>
      <c r="B8" s="71"/>
      <c r="C8" s="160"/>
      <c r="D8" s="41"/>
      <c r="E8" s="21"/>
      <c r="F8" s="137"/>
      <c r="G8" s="137"/>
    </row>
    <row r="9" spans="1:7" s="49" customFormat="1" ht="39.6" x14ac:dyDescent="0.3">
      <c r="A9" s="50" t="s">
        <v>0</v>
      </c>
      <c r="B9" s="155" t="s">
        <v>18</v>
      </c>
      <c r="C9" s="155" t="s">
        <v>66</v>
      </c>
      <c r="D9" s="50" t="s">
        <v>200</v>
      </c>
      <c r="E9" s="50" t="s">
        <v>19</v>
      </c>
      <c r="F9" s="50" t="s">
        <v>61</v>
      </c>
      <c r="G9" s="51" t="s">
        <v>20</v>
      </c>
    </row>
    <row r="10" spans="1:7" s="76" customFormat="1" ht="28.5" customHeight="1" x14ac:dyDescent="0.3">
      <c r="A10" s="74">
        <v>1</v>
      </c>
      <c r="B10" s="156" t="str">
        <f>IFERROR(VLOOKUP($C10,Nachschlagen!$B$3:$C$65,2, FALSE),"-")</f>
        <v>-</v>
      </c>
      <c r="C10" s="161"/>
      <c r="D10" s="138"/>
      <c r="E10" s="138"/>
      <c r="F10" s="138"/>
      <c r="G10" s="185"/>
    </row>
    <row r="11" spans="1:7" s="78" customFormat="1" ht="28.5" customHeight="1" x14ac:dyDescent="0.3">
      <c r="A11" s="77">
        <v>2</v>
      </c>
      <c r="B11" s="156" t="str">
        <f>IFERROR(VLOOKUP($C11,Nachschlagen!$B$3:$C$65,2, FALSE),"-")</f>
        <v>-</v>
      </c>
      <c r="C11" s="161"/>
      <c r="D11" s="138"/>
      <c r="E11" s="138"/>
      <c r="F11" s="138"/>
      <c r="G11" s="185"/>
    </row>
    <row r="12" spans="1:7" s="78" customFormat="1" ht="28.5" customHeight="1" x14ac:dyDescent="0.3">
      <c r="A12" s="74">
        <v>3</v>
      </c>
      <c r="B12" s="156" t="str">
        <f>IFERROR(VLOOKUP($C12,Nachschlagen!$B$3:$C$65,2, FALSE),"-")</f>
        <v>-</v>
      </c>
      <c r="C12" s="161"/>
      <c r="D12" s="138"/>
      <c r="E12" s="138"/>
      <c r="F12" s="138"/>
      <c r="G12" s="185"/>
    </row>
    <row r="13" spans="1:7" s="78" customFormat="1" ht="28.5" customHeight="1" x14ac:dyDescent="0.3">
      <c r="A13" s="77">
        <v>4</v>
      </c>
      <c r="B13" s="156" t="str">
        <f>IFERROR(VLOOKUP($C13,Nachschlagen!$B$3:$C$65,2, FALSE),"-")</f>
        <v>-</v>
      </c>
      <c r="C13" s="161"/>
      <c r="D13" s="138"/>
      <c r="E13" s="138"/>
      <c r="F13" s="138"/>
      <c r="G13" s="185"/>
    </row>
    <row r="14" spans="1:7" s="78" customFormat="1" ht="28.5" customHeight="1" x14ac:dyDescent="0.3">
      <c r="A14" s="74">
        <v>5</v>
      </c>
      <c r="B14" s="156" t="str">
        <f>IFERROR(VLOOKUP($C14,Nachschlagen!$B$3:$C$65,2, FALSE),"-")</f>
        <v>-</v>
      </c>
      <c r="C14" s="161"/>
      <c r="D14" s="138"/>
      <c r="E14" s="138"/>
      <c r="F14" s="138"/>
      <c r="G14" s="185"/>
    </row>
    <row r="15" spans="1:7" s="78" customFormat="1" ht="28.5" customHeight="1" x14ac:dyDescent="0.3">
      <c r="A15" s="77">
        <v>6</v>
      </c>
      <c r="B15" s="156" t="str">
        <f>IFERROR(VLOOKUP($C15,Nachschlagen!$B$3:$C$65,2, FALSE),"-")</f>
        <v>-</v>
      </c>
      <c r="C15" s="161"/>
      <c r="D15" s="138"/>
      <c r="E15" s="138"/>
      <c r="F15" s="138"/>
      <c r="G15" s="185"/>
    </row>
    <row r="16" spans="1:7" s="78" customFormat="1" ht="28.5" customHeight="1" x14ac:dyDescent="0.3">
      <c r="A16" s="74">
        <v>7</v>
      </c>
      <c r="B16" s="156" t="str">
        <f>IFERROR(VLOOKUP($C16,Nachschlagen!$B$3:$C$65,2, FALSE),"-")</f>
        <v>-</v>
      </c>
      <c r="C16" s="161"/>
      <c r="D16" s="138"/>
      <c r="E16" s="138"/>
      <c r="F16" s="138"/>
      <c r="G16" s="185"/>
    </row>
    <row r="17" spans="1:7" s="78" customFormat="1" ht="28.5" customHeight="1" x14ac:dyDescent="0.3">
      <c r="A17" s="77">
        <v>8</v>
      </c>
      <c r="B17" s="156" t="str">
        <f>IFERROR(VLOOKUP($C17,Nachschlagen!$B$3:$C$65,2, FALSE),"-")</f>
        <v>-</v>
      </c>
      <c r="C17" s="161"/>
      <c r="D17" s="138"/>
      <c r="E17" s="138"/>
      <c r="F17" s="138"/>
      <c r="G17" s="185"/>
    </row>
    <row r="18" spans="1:7" s="78" customFormat="1" ht="28.5" customHeight="1" x14ac:dyDescent="0.3">
      <c r="A18" s="74">
        <v>9</v>
      </c>
      <c r="B18" s="156" t="str">
        <f>IFERROR(VLOOKUP($C18,Nachschlagen!$B$3:$C$65,2, FALSE),"-")</f>
        <v>-</v>
      </c>
      <c r="C18" s="161"/>
      <c r="D18" s="138"/>
      <c r="E18" s="138"/>
      <c r="F18" s="138"/>
      <c r="G18" s="185"/>
    </row>
    <row r="19" spans="1:7" s="78" customFormat="1" ht="28.5" customHeight="1" x14ac:dyDescent="0.3">
      <c r="A19" s="77">
        <v>10</v>
      </c>
      <c r="B19" s="156" t="str">
        <f>IFERROR(VLOOKUP($C19,Nachschlagen!$B$3:$C$65,2, FALSE),"-")</f>
        <v>-</v>
      </c>
      <c r="C19" s="161"/>
      <c r="D19" s="138"/>
      <c r="E19" s="138"/>
      <c r="F19" s="138"/>
      <c r="G19" s="185"/>
    </row>
    <row r="20" spans="1:7" s="78" customFormat="1" ht="28.5" customHeight="1" x14ac:dyDescent="0.3">
      <c r="A20" s="74">
        <v>11</v>
      </c>
      <c r="B20" s="156" t="str">
        <f>IFERROR(VLOOKUP($C20,Nachschlagen!$B$3:$C$65,2, FALSE),"-")</f>
        <v>-</v>
      </c>
      <c r="C20" s="161"/>
      <c r="D20" s="138"/>
      <c r="E20" s="138"/>
      <c r="F20" s="138"/>
      <c r="G20" s="185"/>
    </row>
    <row r="21" spans="1:7" s="78" customFormat="1" ht="28.5" customHeight="1" x14ac:dyDescent="0.3">
      <c r="A21" s="77">
        <v>12</v>
      </c>
      <c r="B21" s="156" t="str">
        <f>IFERROR(VLOOKUP($C21,Nachschlagen!$B$3:$C$65,2, FALSE),"-")</f>
        <v>-</v>
      </c>
      <c r="C21" s="161"/>
      <c r="D21" s="138"/>
      <c r="E21" s="138"/>
      <c r="F21" s="138"/>
      <c r="G21" s="185"/>
    </row>
    <row r="22" spans="1:7" s="78" customFormat="1" ht="28.5" customHeight="1" x14ac:dyDescent="0.3">
      <c r="A22" s="74">
        <v>13</v>
      </c>
      <c r="B22" s="156" t="str">
        <f>IFERROR(VLOOKUP($C22,Nachschlagen!$B$3:$C$65,2, FALSE),"-")</f>
        <v>-</v>
      </c>
      <c r="C22" s="161"/>
      <c r="D22" s="138"/>
      <c r="E22" s="138"/>
      <c r="F22" s="138"/>
      <c r="G22" s="185"/>
    </row>
    <row r="23" spans="1:7" s="78" customFormat="1" ht="28.5" customHeight="1" x14ac:dyDescent="0.3">
      <c r="A23" s="77">
        <v>14</v>
      </c>
      <c r="B23" s="156" t="str">
        <f>IFERROR(VLOOKUP($C23,Nachschlagen!$B$3:$C$65,2, FALSE),"-")</f>
        <v>-</v>
      </c>
      <c r="C23" s="161"/>
      <c r="D23" s="138"/>
      <c r="E23" s="138"/>
      <c r="F23" s="138"/>
      <c r="G23" s="185"/>
    </row>
    <row r="24" spans="1:7" s="78" customFormat="1" ht="28.5" customHeight="1" x14ac:dyDescent="0.3">
      <c r="A24" s="74">
        <v>15</v>
      </c>
      <c r="B24" s="156" t="str">
        <f>IFERROR(VLOOKUP($C24,Nachschlagen!$B$3:$C$65,2, FALSE),"-")</f>
        <v>-</v>
      </c>
      <c r="C24" s="161"/>
      <c r="D24" s="138"/>
      <c r="E24" s="138"/>
      <c r="F24" s="138"/>
      <c r="G24" s="185"/>
    </row>
    <row r="25" spans="1:7" s="78" customFormat="1" ht="28.5" customHeight="1" x14ac:dyDescent="0.3">
      <c r="A25" s="77">
        <v>16</v>
      </c>
      <c r="B25" s="156" t="str">
        <f>IFERROR(VLOOKUP($C25,Nachschlagen!$B$3:$C$65,2, FALSE),"-")</f>
        <v>-</v>
      </c>
      <c r="C25" s="161"/>
      <c r="D25" s="138"/>
      <c r="E25" s="138"/>
      <c r="F25" s="138"/>
      <c r="G25" s="185"/>
    </row>
    <row r="26" spans="1:7" s="78" customFormat="1" ht="28.5" customHeight="1" x14ac:dyDescent="0.3">
      <c r="A26" s="74">
        <v>17</v>
      </c>
      <c r="B26" s="156" t="str">
        <f>IFERROR(VLOOKUP($C26,Nachschlagen!$B$3:$C$65,2, FALSE),"-")</f>
        <v>-</v>
      </c>
      <c r="C26" s="161"/>
      <c r="D26" s="138"/>
      <c r="E26" s="138"/>
      <c r="F26" s="138"/>
      <c r="G26" s="185"/>
    </row>
    <row r="27" spans="1:7" s="78" customFormat="1" ht="28.5" customHeight="1" x14ac:dyDescent="0.3">
      <c r="A27" s="77">
        <v>18</v>
      </c>
      <c r="B27" s="156" t="str">
        <f>IFERROR(VLOOKUP($C27,Nachschlagen!$B$3:$C$65,2, FALSE),"-")</f>
        <v>-</v>
      </c>
      <c r="C27" s="161"/>
      <c r="D27" s="138"/>
      <c r="E27" s="138"/>
      <c r="F27" s="138"/>
      <c r="G27" s="185"/>
    </row>
    <row r="28" spans="1:7" s="78" customFormat="1" ht="28.5" customHeight="1" x14ac:dyDescent="0.3">
      <c r="A28" s="74">
        <v>19</v>
      </c>
      <c r="B28" s="156" t="str">
        <f>IFERROR(VLOOKUP($C28,Nachschlagen!$B$3:$C$65,2, FALSE),"-")</f>
        <v>-</v>
      </c>
      <c r="C28" s="161"/>
      <c r="D28" s="138"/>
      <c r="E28" s="138"/>
      <c r="F28" s="138"/>
      <c r="G28" s="185"/>
    </row>
    <row r="29" spans="1:7" s="78" customFormat="1" ht="28.5" customHeight="1" x14ac:dyDescent="0.3">
      <c r="A29" s="77">
        <v>20</v>
      </c>
      <c r="B29" s="156" t="str">
        <f>IFERROR(VLOOKUP($C29,Nachschlagen!$B$3:$C$65,2, FALSE),"-")</f>
        <v>-</v>
      </c>
      <c r="C29" s="161"/>
      <c r="D29" s="138"/>
      <c r="E29" s="138"/>
      <c r="F29" s="138"/>
      <c r="G29" s="185"/>
    </row>
    <row r="30" spans="1:7" s="42" customFormat="1" ht="28.5" customHeight="1" x14ac:dyDescent="0.3">
      <c r="A30" s="74">
        <v>21</v>
      </c>
      <c r="B30" s="156" t="str">
        <f>IFERROR(VLOOKUP($C30,Nachschlagen!$B$3:$C$65,2, FALSE),"-")</f>
        <v>-</v>
      </c>
      <c r="C30" s="161"/>
      <c r="D30" s="138"/>
      <c r="E30" s="138"/>
      <c r="F30" s="138"/>
      <c r="G30" s="185"/>
    </row>
    <row r="31" spans="1:7" s="42" customFormat="1" ht="28.5" customHeight="1" x14ac:dyDescent="0.3">
      <c r="A31" s="77">
        <v>22</v>
      </c>
      <c r="B31" s="156" t="str">
        <f>IFERROR(VLOOKUP($C31,Nachschlagen!$B$3:$C$65,2, FALSE),"-")</f>
        <v>-</v>
      </c>
      <c r="C31" s="161"/>
      <c r="D31" s="138"/>
      <c r="E31" s="138"/>
      <c r="F31" s="138"/>
      <c r="G31" s="185"/>
    </row>
    <row r="32" spans="1:7" s="42" customFormat="1" ht="28.5" customHeight="1" x14ac:dyDescent="0.3">
      <c r="A32" s="74">
        <v>23</v>
      </c>
      <c r="B32" s="156" t="str">
        <f>IFERROR(VLOOKUP($C32,Nachschlagen!$B$3:$C$65,2, FALSE),"-")</f>
        <v>-</v>
      </c>
      <c r="C32" s="161"/>
      <c r="D32" s="138"/>
      <c r="E32" s="138"/>
      <c r="F32" s="138"/>
      <c r="G32" s="185"/>
    </row>
    <row r="33" spans="1:7" s="42" customFormat="1" ht="28.5" customHeight="1" x14ac:dyDescent="0.3">
      <c r="A33" s="77">
        <v>24</v>
      </c>
      <c r="B33" s="156" t="str">
        <f>IFERROR(VLOOKUP($C33,Nachschlagen!$B$3:$C$65,2, FALSE),"-")</f>
        <v>-</v>
      </c>
      <c r="C33" s="161"/>
      <c r="D33" s="138"/>
      <c r="E33" s="138"/>
      <c r="F33" s="138"/>
      <c r="G33" s="185"/>
    </row>
    <row r="34" spans="1:7" s="42" customFormat="1" ht="28.5" customHeight="1" x14ac:dyDescent="0.3">
      <c r="A34" s="74">
        <v>25</v>
      </c>
      <c r="B34" s="156" t="str">
        <f>IFERROR(VLOOKUP($C34,Nachschlagen!$B$3:$C$65,2, FALSE),"-")</f>
        <v>-</v>
      </c>
      <c r="C34" s="161"/>
      <c r="D34" s="138"/>
      <c r="E34" s="138"/>
      <c r="F34" s="138"/>
      <c r="G34" s="185"/>
    </row>
    <row r="35" spans="1:7" s="42" customFormat="1" ht="28.5" customHeight="1" x14ac:dyDescent="0.3">
      <c r="A35" s="77">
        <v>26</v>
      </c>
      <c r="B35" s="156" t="str">
        <f>IFERROR(VLOOKUP($C35,Nachschlagen!$B$3:$C$65,2, FALSE),"-")</f>
        <v>-</v>
      </c>
      <c r="C35" s="161"/>
      <c r="D35" s="138"/>
      <c r="E35" s="138"/>
      <c r="F35" s="138"/>
      <c r="G35" s="185"/>
    </row>
    <row r="36" spans="1:7" s="42" customFormat="1" ht="28.5" customHeight="1" x14ac:dyDescent="0.3">
      <c r="A36" s="74">
        <v>27</v>
      </c>
      <c r="B36" s="156" t="str">
        <f>IFERROR(VLOOKUP($C36,Nachschlagen!$B$3:$C$65,2, FALSE),"-")</f>
        <v>-</v>
      </c>
      <c r="C36" s="161"/>
      <c r="D36" s="138"/>
      <c r="E36" s="138"/>
      <c r="F36" s="138"/>
      <c r="G36" s="185"/>
    </row>
    <row r="37" spans="1:7" s="42" customFormat="1" ht="28.5" customHeight="1" x14ac:dyDescent="0.3">
      <c r="A37" s="77">
        <v>28</v>
      </c>
      <c r="B37" s="156" t="str">
        <f>IFERROR(VLOOKUP($C37,Nachschlagen!$B$3:$C$65,2, FALSE),"-")</f>
        <v>-</v>
      </c>
      <c r="C37" s="161"/>
      <c r="D37" s="138"/>
      <c r="E37" s="138"/>
      <c r="F37" s="138"/>
      <c r="G37" s="185"/>
    </row>
    <row r="38" spans="1:7" s="42" customFormat="1" ht="28.5" customHeight="1" x14ac:dyDescent="0.3">
      <c r="A38" s="74">
        <v>29</v>
      </c>
      <c r="B38" s="156" t="str">
        <f>IFERROR(VLOOKUP($C38,Nachschlagen!$B$3:$C$65,2, FALSE),"-")</f>
        <v>-</v>
      </c>
      <c r="C38" s="161"/>
      <c r="D38" s="138"/>
      <c r="E38" s="138"/>
      <c r="F38" s="138"/>
      <c r="G38" s="185"/>
    </row>
    <row r="39" spans="1:7" s="42" customFormat="1" ht="28.5" customHeight="1" x14ac:dyDescent="0.3">
      <c r="A39" s="77">
        <v>30</v>
      </c>
      <c r="B39" s="156" t="str">
        <f>IFERROR(VLOOKUP($C39,Nachschlagen!$B$3:$C$65,2, FALSE),"-")</f>
        <v>-</v>
      </c>
      <c r="C39" s="161"/>
      <c r="D39" s="138"/>
      <c r="E39" s="138"/>
      <c r="F39" s="138"/>
      <c r="G39" s="185"/>
    </row>
    <row r="40" spans="1:7" s="42" customFormat="1" ht="28.5" customHeight="1" x14ac:dyDescent="0.3">
      <c r="A40" s="74">
        <v>31</v>
      </c>
      <c r="B40" s="156" t="str">
        <f>IFERROR(VLOOKUP($C40,Nachschlagen!$B$3:$C$65,2, FALSE),"-")</f>
        <v>-</v>
      </c>
      <c r="C40" s="161"/>
      <c r="D40" s="138"/>
      <c r="E40" s="138"/>
      <c r="F40" s="138"/>
      <c r="G40" s="185"/>
    </row>
    <row r="41" spans="1:7" s="42" customFormat="1" ht="28.5" customHeight="1" x14ac:dyDescent="0.3">
      <c r="A41" s="77">
        <v>32</v>
      </c>
      <c r="B41" s="156" t="str">
        <f>IFERROR(VLOOKUP($C41,Nachschlagen!$B$3:$C$65,2, FALSE),"-")</f>
        <v>-</v>
      </c>
      <c r="C41" s="161"/>
      <c r="D41" s="138"/>
      <c r="E41" s="138"/>
      <c r="F41" s="138"/>
      <c r="G41" s="185"/>
    </row>
    <row r="42" spans="1:7" s="42" customFormat="1" ht="28.5" customHeight="1" x14ac:dyDescent="0.3">
      <c r="A42" s="74">
        <v>33</v>
      </c>
      <c r="B42" s="156" t="str">
        <f>IFERROR(VLOOKUP($C42,Nachschlagen!$B$3:$C$65,2, FALSE),"-")</f>
        <v>-</v>
      </c>
      <c r="C42" s="161"/>
      <c r="D42" s="138"/>
      <c r="E42" s="138"/>
      <c r="F42" s="138"/>
      <c r="G42" s="185"/>
    </row>
    <row r="43" spans="1:7" s="42" customFormat="1" ht="28.5" customHeight="1" x14ac:dyDescent="0.3">
      <c r="A43" s="77">
        <v>34</v>
      </c>
      <c r="B43" s="156" t="str">
        <f>IFERROR(VLOOKUP($C43,Nachschlagen!$B$3:$C$65,2, FALSE),"-")</f>
        <v>-</v>
      </c>
      <c r="C43" s="161"/>
      <c r="D43" s="138"/>
      <c r="E43" s="138"/>
      <c r="F43" s="138"/>
      <c r="G43" s="185"/>
    </row>
    <row r="44" spans="1:7" s="42" customFormat="1" ht="28.5" customHeight="1" x14ac:dyDescent="0.3">
      <c r="A44" s="74">
        <v>35</v>
      </c>
      <c r="B44" s="156" t="str">
        <f>IFERROR(VLOOKUP($C44,Nachschlagen!$B$3:$C$65,2, FALSE),"-")</f>
        <v>-</v>
      </c>
      <c r="C44" s="161"/>
      <c r="D44" s="138"/>
      <c r="E44" s="138"/>
      <c r="F44" s="138"/>
      <c r="G44" s="185"/>
    </row>
    <row r="45" spans="1:7" s="42" customFormat="1" ht="28.5" customHeight="1" x14ac:dyDescent="0.3">
      <c r="A45" s="77">
        <v>36</v>
      </c>
      <c r="B45" s="156" t="str">
        <f>IFERROR(VLOOKUP($C45,Nachschlagen!$B$3:$C$65,2, FALSE),"-")</f>
        <v>-</v>
      </c>
      <c r="C45" s="161"/>
      <c r="D45" s="138"/>
      <c r="E45" s="138"/>
      <c r="F45" s="138"/>
      <c r="G45" s="185"/>
    </row>
    <row r="46" spans="1:7" s="42" customFormat="1" ht="28.5" customHeight="1" x14ac:dyDescent="0.3">
      <c r="A46" s="74">
        <v>37</v>
      </c>
      <c r="B46" s="156" t="str">
        <f>IFERROR(VLOOKUP($C46,Nachschlagen!$B$3:$C$65,2, FALSE),"-")</f>
        <v>-</v>
      </c>
      <c r="C46" s="161"/>
      <c r="D46" s="138"/>
      <c r="E46" s="138"/>
      <c r="F46" s="138"/>
      <c r="G46" s="185"/>
    </row>
    <row r="47" spans="1:7" s="42" customFormat="1" ht="28.5" customHeight="1" x14ac:dyDescent="0.3">
      <c r="A47" s="77">
        <v>38</v>
      </c>
      <c r="B47" s="156" t="str">
        <f>IFERROR(VLOOKUP($C47,Nachschlagen!$B$3:$C$65,2, FALSE),"-")</f>
        <v>-</v>
      </c>
      <c r="C47" s="161"/>
      <c r="D47" s="138"/>
      <c r="E47" s="138"/>
      <c r="F47" s="138"/>
      <c r="G47" s="185"/>
    </row>
    <row r="48" spans="1:7" s="42" customFormat="1" ht="28.5" customHeight="1" x14ac:dyDescent="0.3">
      <c r="A48" s="74">
        <v>39</v>
      </c>
      <c r="B48" s="156" t="str">
        <f>IFERROR(VLOOKUP($C48,Nachschlagen!$B$3:$C$65,2, FALSE),"-")</f>
        <v>-</v>
      </c>
      <c r="C48" s="161"/>
      <c r="D48" s="138"/>
      <c r="E48" s="138"/>
      <c r="F48" s="138"/>
      <c r="G48" s="185"/>
    </row>
    <row r="49" spans="1:7" s="42" customFormat="1" ht="28.5" customHeight="1" x14ac:dyDescent="0.3">
      <c r="A49" s="77">
        <v>40</v>
      </c>
      <c r="B49" s="156" t="str">
        <f>IFERROR(VLOOKUP($C49,Nachschlagen!$B$3:$C$65,2, FALSE),"-")</f>
        <v>-</v>
      </c>
      <c r="C49" s="161"/>
      <c r="D49" s="138"/>
      <c r="E49" s="138"/>
      <c r="F49" s="138"/>
      <c r="G49" s="185"/>
    </row>
    <row r="50" spans="1:7" s="42" customFormat="1" ht="28.5" customHeight="1" x14ac:dyDescent="0.3">
      <c r="A50" s="74">
        <v>41</v>
      </c>
      <c r="B50" s="156" t="str">
        <f>IFERROR(VLOOKUP($C50,Nachschlagen!$B$3:$C$65,2, FALSE),"-")</f>
        <v>-</v>
      </c>
      <c r="C50" s="161"/>
      <c r="D50" s="138"/>
      <c r="E50" s="138"/>
      <c r="F50" s="138"/>
      <c r="G50" s="185"/>
    </row>
    <row r="51" spans="1:7" s="42" customFormat="1" ht="28.5" customHeight="1" x14ac:dyDescent="0.3">
      <c r="A51" s="77">
        <v>42</v>
      </c>
      <c r="B51" s="156" t="str">
        <f>IFERROR(VLOOKUP($C51,Nachschlagen!$B$3:$C$65,2, FALSE),"-")</f>
        <v>-</v>
      </c>
      <c r="C51" s="161"/>
      <c r="D51" s="138"/>
      <c r="E51" s="138"/>
      <c r="F51" s="138"/>
      <c r="G51" s="185"/>
    </row>
    <row r="52" spans="1:7" s="42" customFormat="1" ht="28.5" customHeight="1" x14ac:dyDescent="0.3">
      <c r="A52" s="74">
        <v>43</v>
      </c>
      <c r="B52" s="156" t="str">
        <f>IFERROR(VLOOKUP($C52,Nachschlagen!$B$3:$C$65,2, FALSE),"-")</f>
        <v>-</v>
      </c>
      <c r="C52" s="161"/>
      <c r="D52" s="138"/>
      <c r="E52" s="138"/>
      <c r="F52" s="138"/>
      <c r="G52" s="185"/>
    </row>
    <row r="53" spans="1:7" s="42" customFormat="1" ht="28.5" customHeight="1" x14ac:dyDescent="0.3">
      <c r="A53" s="77">
        <v>44</v>
      </c>
      <c r="B53" s="156" t="str">
        <f>IFERROR(VLOOKUP($C53,Nachschlagen!$B$3:$C$65,2, FALSE),"-")</f>
        <v>-</v>
      </c>
      <c r="C53" s="161"/>
      <c r="D53" s="138"/>
      <c r="E53" s="138"/>
      <c r="F53" s="138"/>
      <c r="G53" s="185"/>
    </row>
    <row r="54" spans="1:7" s="42" customFormat="1" ht="28.5" customHeight="1" x14ac:dyDescent="0.3">
      <c r="A54" s="74">
        <v>45</v>
      </c>
      <c r="B54" s="156" t="str">
        <f>IFERROR(VLOOKUP($C54,Nachschlagen!$B$3:$C$65,2, FALSE),"-")</f>
        <v>-</v>
      </c>
      <c r="C54" s="161"/>
      <c r="D54" s="138"/>
      <c r="E54" s="138"/>
      <c r="F54" s="138"/>
      <c r="G54" s="185"/>
    </row>
    <row r="55" spans="1:7" s="42" customFormat="1" ht="28.5" customHeight="1" x14ac:dyDescent="0.3">
      <c r="A55" s="77">
        <v>46</v>
      </c>
      <c r="B55" s="156" t="str">
        <f>IFERROR(VLOOKUP($C55,Nachschlagen!$B$3:$C$65,2, FALSE),"-")</f>
        <v>-</v>
      </c>
      <c r="C55" s="161"/>
      <c r="D55" s="138"/>
      <c r="E55" s="138"/>
      <c r="F55" s="138"/>
      <c r="G55" s="185"/>
    </row>
    <row r="56" spans="1:7" s="42" customFormat="1" ht="28.5" customHeight="1" x14ac:dyDescent="0.3">
      <c r="A56" s="74">
        <v>47</v>
      </c>
      <c r="B56" s="156" t="str">
        <f>IFERROR(VLOOKUP($C56,Nachschlagen!$B$3:$C$65,2, FALSE),"-")</f>
        <v>-</v>
      </c>
      <c r="C56" s="161"/>
      <c r="D56" s="138"/>
      <c r="E56" s="138"/>
      <c r="F56" s="138"/>
      <c r="G56" s="185"/>
    </row>
    <row r="57" spans="1:7" s="42" customFormat="1" ht="28.5" customHeight="1" x14ac:dyDescent="0.3">
      <c r="A57" s="77">
        <v>48</v>
      </c>
      <c r="B57" s="156" t="str">
        <f>IFERROR(VLOOKUP($C57,Nachschlagen!$B$3:$C$65,2, FALSE),"-")</f>
        <v>-</v>
      </c>
      <c r="C57" s="161"/>
      <c r="D57" s="138"/>
      <c r="E57" s="138"/>
      <c r="F57" s="138"/>
      <c r="G57" s="185"/>
    </row>
    <row r="58" spans="1:7" s="42" customFormat="1" ht="28.5" customHeight="1" x14ac:dyDescent="0.3">
      <c r="A58" s="74">
        <v>49</v>
      </c>
      <c r="B58" s="156" t="str">
        <f>IFERROR(VLOOKUP($C58,Nachschlagen!$B$3:$C$65,2, FALSE),"-")</f>
        <v>-</v>
      </c>
      <c r="C58" s="161"/>
      <c r="D58" s="138"/>
      <c r="E58" s="138"/>
      <c r="F58" s="138"/>
      <c r="G58" s="185"/>
    </row>
    <row r="59" spans="1:7" s="42" customFormat="1" ht="28.5" customHeight="1" x14ac:dyDescent="0.3">
      <c r="A59" s="77">
        <v>50</v>
      </c>
      <c r="B59" s="156" t="str">
        <f>IFERROR(VLOOKUP($C59,Nachschlagen!$B$3:$C$65,2, FALSE),"-")</f>
        <v>-</v>
      </c>
      <c r="C59" s="161"/>
      <c r="D59" s="138"/>
      <c r="E59" s="138"/>
      <c r="F59" s="138"/>
      <c r="G59" s="185"/>
    </row>
    <row r="60" spans="1:7" s="42" customFormat="1" ht="28.5" customHeight="1" x14ac:dyDescent="0.3">
      <c r="A60" s="77">
        <v>51</v>
      </c>
      <c r="B60" s="156" t="str">
        <f>IFERROR(VLOOKUP($C60,Nachschlagen!$B$3:$C$65,2, FALSE),"-")</f>
        <v>-</v>
      </c>
      <c r="C60" s="161"/>
      <c r="D60" s="138"/>
      <c r="E60" s="138"/>
      <c r="F60" s="138"/>
      <c r="G60" s="185"/>
    </row>
    <row r="61" spans="1:7" s="42" customFormat="1" ht="28.5" customHeight="1" x14ac:dyDescent="0.3">
      <c r="A61" s="74">
        <v>52</v>
      </c>
      <c r="B61" s="156" t="str">
        <f>IFERROR(VLOOKUP($C61,Nachschlagen!$B$3:$C$65,2, FALSE),"-")</f>
        <v>-</v>
      </c>
      <c r="C61" s="161"/>
      <c r="D61" s="138"/>
      <c r="E61" s="138"/>
      <c r="F61" s="138"/>
      <c r="G61" s="185"/>
    </row>
    <row r="62" spans="1:7" s="42" customFormat="1" ht="28.5" customHeight="1" x14ac:dyDescent="0.3">
      <c r="A62" s="77">
        <v>53</v>
      </c>
      <c r="B62" s="156" t="str">
        <f>IFERROR(VLOOKUP($C62,Nachschlagen!$B$3:$C$65,2, FALSE),"-")</f>
        <v>-</v>
      </c>
      <c r="C62" s="161"/>
      <c r="D62" s="138"/>
      <c r="E62" s="138"/>
      <c r="F62" s="138"/>
      <c r="G62" s="185"/>
    </row>
    <row r="63" spans="1:7" s="42" customFormat="1" ht="28.5" customHeight="1" x14ac:dyDescent="0.3">
      <c r="A63" s="74">
        <v>54</v>
      </c>
      <c r="B63" s="156" t="str">
        <f>IFERROR(VLOOKUP($C63,Nachschlagen!$B$3:$C$65,2, FALSE),"-")</f>
        <v>-</v>
      </c>
      <c r="C63" s="161"/>
      <c r="D63" s="138"/>
      <c r="E63" s="138"/>
      <c r="F63" s="138"/>
      <c r="G63" s="185"/>
    </row>
    <row r="64" spans="1:7" s="42" customFormat="1" ht="28.5" customHeight="1" x14ac:dyDescent="0.3">
      <c r="A64" s="77">
        <v>55</v>
      </c>
      <c r="B64" s="156" t="str">
        <f>IFERROR(VLOOKUP($C64,Nachschlagen!$B$3:$C$65,2, FALSE),"-")</f>
        <v>-</v>
      </c>
      <c r="C64" s="161"/>
      <c r="D64" s="138"/>
      <c r="E64" s="138"/>
      <c r="F64" s="138"/>
      <c r="G64" s="185"/>
    </row>
    <row r="65" spans="1:7" s="42" customFormat="1" ht="28.5" customHeight="1" x14ac:dyDescent="0.3">
      <c r="A65" s="74">
        <v>56</v>
      </c>
      <c r="B65" s="156" t="str">
        <f>IFERROR(VLOOKUP($C65,Nachschlagen!$B$3:$C$65,2, FALSE),"-")</f>
        <v>-</v>
      </c>
      <c r="C65" s="161"/>
      <c r="D65" s="138"/>
      <c r="E65" s="138"/>
      <c r="F65" s="138"/>
      <c r="G65" s="185"/>
    </row>
    <row r="66" spans="1:7" s="42" customFormat="1" ht="28.5" customHeight="1" x14ac:dyDescent="0.3">
      <c r="A66" s="77">
        <v>57</v>
      </c>
      <c r="B66" s="156" t="str">
        <f>IFERROR(VLOOKUP($C66,Nachschlagen!$B$3:$C$65,2, FALSE),"-")</f>
        <v>-</v>
      </c>
      <c r="C66" s="161"/>
      <c r="D66" s="138"/>
      <c r="E66" s="138"/>
      <c r="F66" s="138"/>
      <c r="G66" s="185"/>
    </row>
    <row r="67" spans="1:7" s="42" customFormat="1" ht="28.5" customHeight="1" x14ac:dyDescent="0.3">
      <c r="A67" s="74">
        <v>58</v>
      </c>
      <c r="B67" s="156" t="str">
        <f>IFERROR(VLOOKUP($C67,Nachschlagen!$B$3:$C$65,2, FALSE),"-")</f>
        <v>-</v>
      </c>
      <c r="C67" s="161"/>
      <c r="D67" s="138"/>
      <c r="E67" s="138"/>
      <c r="F67" s="138"/>
      <c r="G67" s="185"/>
    </row>
    <row r="68" spans="1:7" s="42" customFormat="1" ht="28.5" customHeight="1" x14ac:dyDescent="0.3">
      <c r="A68" s="77">
        <v>59</v>
      </c>
      <c r="B68" s="156" t="str">
        <f>IFERROR(VLOOKUP($C68,Nachschlagen!$B$3:$C$65,2, FALSE),"-")</f>
        <v>-</v>
      </c>
      <c r="C68" s="161"/>
      <c r="D68" s="138"/>
      <c r="E68" s="138"/>
      <c r="F68" s="138"/>
      <c r="G68" s="185"/>
    </row>
    <row r="69" spans="1:7" s="42" customFormat="1" ht="28.5" customHeight="1" x14ac:dyDescent="0.3">
      <c r="A69" s="74">
        <v>60</v>
      </c>
      <c r="B69" s="156" t="str">
        <f>IFERROR(VLOOKUP($C69,Nachschlagen!$B$3:$C$65,2, FALSE),"-")</f>
        <v>-</v>
      </c>
      <c r="C69" s="161"/>
      <c r="D69" s="138"/>
      <c r="E69" s="138"/>
      <c r="F69" s="138"/>
      <c r="G69" s="185"/>
    </row>
    <row r="70" spans="1:7" s="42" customFormat="1" ht="28.5" customHeight="1" x14ac:dyDescent="0.3">
      <c r="A70" s="77">
        <v>61</v>
      </c>
      <c r="B70" s="156" t="str">
        <f>IFERROR(VLOOKUP($C70,Nachschlagen!$B$3:$C$65,2, FALSE),"-")</f>
        <v>-</v>
      </c>
      <c r="C70" s="161"/>
      <c r="D70" s="138"/>
      <c r="E70" s="138"/>
      <c r="F70" s="138"/>
      <c r="G70" s="185"/>
    </row>
    <row r="71" spans="1:7" s="42" customFormat="1" ht="28.5" customHeight="1" x14ac:dyDescent="0.3">
      <c r="A71" s="74">
        <v>62</v>
      </c>
      <c r="B71" s="156" t="str">
        <f>IFERROR(VLOOKUP($C71,Nachschlagen!$B$3:$C$65,2, FALSE),"-")</f>
        <v>-</v>
      </c>
      <c r="C71" s="161"/>
      <c r="D71" s="138"/>
      <c r="E71" s="138"/>
      <c r="F71" s="138"/>
      <c r="G71" s="185"/>
    </row>
    <row r="72" spans="1:7" s="42" customFormat="1" ht="28.5" customHeight="1" x14ac:dyDescent="0.3">
      <c r="A72" s="77">
        <v>63</v>
      </c>
      <c r="B72" s="156" t="str">
        <f>IFERROR(VLOOKUP($C72,Nachschlagen!$B$3:$C$65,2, FALSE),"-")</f>
        <v>-</v>
      </c>
      <c r="C72" s="161"/>
      <c r="D72" s="138"/>
      <c r="E72" s="138"/>
      <c r="F72" s="138"/>
      <c r="G72" s="185"/>
    </row>
    <row r="73" spans="1:7" s="42" customFormat="1" ht="28.5" customHeight="1" x14ac:dyDescent="0.3">
      <c r="A73" s="74">
        <v>64</v>
      </c>
      <c r="B73" s="156" t="str">
        <f>IFERROR(VLOOKUP($C73,Nachschlagen!$B$3:$C$65,2, FALSE),"-")</f>
        <v>-</v>
      </c>
      <c r="C73" s="161"/>
      <c r="D73" s="138"/>
      <c r="E73" s="138"/>
      <c r="F73" s="138"/>
      <c r="G73" s="185"/>
    </row>
    <row r="74" spans="1:7" s="42" customFormat="1" ht="28.5" customHeight="1" x14ac:dyDescent="0.3">
      <c r="A74" s="77">
        <v>65</v>
      </c>
      <c r="B74" s="156" t="str">
        <f>IFERROR(VLOOKUP($C74,Nachschlagen!$B$3:$C$65,2, FALSE),"-")</f>
        <v>-</v>
      </c>
      <c r="C74" s="161"/>
      <c r="D74" s="138"/>
      <c r="E74" s="138"/>
      <c r="F74" s="138"/>
      <c r="G74" s="185"/>
    </row>
    <row r="75" spans="1:7" s="42" customFormat="1" ht="28.5" customHeight="1" x14ac:dyDescent="0.3">
      <c r="A75" s="74">
        <v>66</v>
      </c>
      <c r="B75" s="156" t="str">
        <f>IFERROR(VLOOKUP($C75,Nachschlagen!$B$3:$C$65,2, FALSE),"-")</f>
        <v>-</v>
      </c>
      <c r="C75" s="161"/>
      <c r="D75" s="138"/>
      <c r="E75" s="138"/>
      <c r="F75" s="138"/>
      <c r="G75" s="185"/>
    </row>
    <row r="76" spans="1:7" s="42" customFormat="1" ht="28.5" customHeight="1" x14ac:dyDescent="0.3">
      <c r="A76" s="77">
        <v>67</v>
      </c>
      <c r="B76" s="156" t="str">
        <f>IFERROR(VLOOKUP($C76,Nachschlagen!$B$3:$C$65,2, FALSE),"-")</f>
        <v>-</v>
      </c>
      <c r="C76" s="161"/>
      <c r="D76" s="138"/>
      <c r="E76" s="138"/>
      <c r="F76" s="138"/>
      <c r="G76" s="185"/>
    </row>
    <row r="77" spans="1:7" s="42" customFormat="1" ht="28.5" customHeight="1" x14ac:dyDescent="0.3">
      <c r="A77" s="74">
        <v>68</v>
      </c>
      <c r="B77" s="156" t="str">
        <f>IFERROR(VLOOKUP($C77,Nachschlagen!$B$3:$C$65,2, FALSE),"-")</f>
        <v>-</v>
      </c>
      <c r="C77" s="161"/>
      <c r="D77" s="138"/>
      <c r="E77" s="138"/>
      <c r="F77" s="138"/>
      <c r="G77" s="185"/>
    </row>
    <row r="78" spans="1:7" s="42" customFormat="1" ht="28.5" customHeight="1" x14ac:dyDescent="0.3">
      <c r="A78" s="77">
        <v>69</v>
      </c>
      <c r="B78" s="156" t="str">
        <f>IFERROR(VLOOKUP($C78,Nachschlagen!$B$3:$C$65,2, FALSE),"-")</f>
        <v>-</v>
      </c>
      <c r="C78" s="161"/>
      <c r="D78" s="138"/>
      <c r="E78" s="138"/>
      <c r="F78" s="138"/>
      <c r="G78" s="185"/>
    </row>
    <row r="79" spans="1:7" s="42" customFormat="1" ht="28.5" customHeight="1" x14ac:dyDescent="0.3">
      <c r="A79" s="74">
        <v>70</v>
      </c>
      <c r="B79" s="156" t="str">
        <f>IFERROR(VLOOKUP($C79,Nachschlagen!$B$3:$C$65,2, FALSE),"-")</f>
        <v>-</v>
      </c>
      <c r="C79" s="161"/>
      <c r="D79" s="138"/>
      <c r="E79" s="138"/>
      <c r="F79" s="138"/>
      <c r="G79" s="185"/>
    </row>
    <row r="80" spans="1:7" s="42" customFormat="1" ht="28.5" customHeight="1" x14ac:dyDescent="0.3">
      <c r="A80" s="77">
        <v>71</v>
      </c>
      <c r="B80" s="156" t="str">
        <f>IFERROR(VLOOKUP($C80,Nachschlagen!$B$3:$C$65,2, FALSE),"-")</f>
        <v>-</v>
      </c>
      <c r="C80" s="161"/>
      <c r="D80" s="138"/>
      <c r="E80" s="138"/>
      <c r="F80" s="138"/>
      <c r="G80" s="185"/>
    </row>
    <row r="81" spans="1:7" s="42" customFormat="1" ht="28.5" customHeight="1" x14ac:dyDescent="0.3">
      <c r="A81" s="74">
        <v>72</v>
      </c>
      <c r="B81" s="156" t="str">
        <f>IFERROR(VLOOKUP($C81,Nachschlagen!$B$3:$C$65,2, FALSE),"-")</f>
        <v>-</v>
      </c>
      <c r="C81" s="161"/>
      <c r="D81" s="138"/>
      <c r="E81" s="138"/>
      <c r="F81" s="138"/>
      <c r="G81" s="185"/>
    </row>
    <row r="82" spans="1:7" s="42" customFormat="1" ht="28.5" customHeight="1" x14ac:dyDescent="0.3">
      <c r="A82" s="77">
        <v>73</v>
      </c>
      <c r="B82" s="156" t="str">
        <f>IFERROR(VLOOKUP($C82,Nachschlagen!$B$3:$C$65,2, FALSE),"-")</f>
        <v>-</v>
      </c>
      <c r="C82" s="161"/>
      <c r="D82" s="138"/>
      <c r="E82" s="138"/>
      <c r="F82" s="138"/>
      <c r="G82" s="185"/>
    </row>
    <row r="83" spans="1:7" s="42" customFormat="1" ht="28.5" customHeight="1" x14ac:dyDescent="0.3">
      <c r="A83" s="74">
        <v>74</v>
      </c>
      <c r="B83" s="156" t="str">
        <f>IFERROR(VLOOKUP($C83,Nachschlagen!$B$3:$C$65,2, FALSE),"-")</f>
        <v>-</v>
      </c>
      <c r="C83" s="161"/>
      <c r="D83" s="138"/>
      <c r="E83" s="138"/>
      <c r="F83" s="138"/>
      <c r="G83" s="185"/>
    </row>
    <row r="84" spans="1:7" s="42" customFormat="1" ht="28.5" customHeight="1" x14ac:dyDescent="0.3">
      <c r="A84" s="77">
        <v>75</v>
      </c>
      <c r="B84" s="156" t="str">
        <f>IFERROR(VLOOKUP($C84,Nachschlagen!$B$3:$C$65,2, FALSE),"-")</f>
        <v>-</v>
      </c>
      <c r="C84" s="161"/>
      <c r="D84" s="138"/>
      <c r="E84" s="138"/>
      <c r="F84" s="138"/>
      <c r="G84" s="185"/>
    </row>
    <row r="85" spans="1:7" ht="28.5" customHeight="1" x14ac:dyDescent="0.25">
      <c r="A85" s="77">
        <v>76</v>
      </c>
      <c r="B85" s="156" t="str">
        <f>IFERROR(VLOOKUP($C85,Nachschlagen!$B$3:$C$65,2, FALSE),"-")</f>
        <v>-</v>
      </c>
      <c r="C85" s="161"/>
      <c r="D85" s="138"/>
      <c r="E85" s="138"/>
      <c r="F85" s="138"/>
      <c r="G85" s="185"/>
    </row>
    <row r="86" spans="1:7" ht="28.5" customHeight="1" x14ac:dyDescent="0.25">
      <c r="A86" s="77">
        <v>77</v>
      </c>
      <c r="B86" s="156" t="str">
        <f>IFERROR(VLOOKUP($C86,Nachschlagen!$B$3:$C$65,2, FALSE),"-")</f>
        <v>-</v>
      </c>
      <c r="C86" s="161"/>
      <c r="D86" s="138"/>
      <c r="E86" s="138"/>
      <c r="F86" s="138"/>
      <c r="G86" s="185"/>
    </row>
    <row r="87" spans="1:7" ht="28.5" customHeight="1" x14ac:dyDescent="0.25">
      <c r="A87" s="77">
        <v>78</v>
      </c>
      <c r="B87" s="156" t="str">
        <f>IFERROR(VLOOKUP($C87,Nachschlagen!$B$3:$C$65,2, FALSE),"-")</f>
        <v>-</v>
      </c>
      <c r="C87" s="161"/>
      <c r="D87" s="138"/>
      <c r="E87" s="138"/>
      <c r="F87" s="138"/>
      <c r="G87" s="185"/>
    </row>
    <row r="88" spans="1:7" ht="28.5" customHeight="1" x14ac:dyDescent="0.25">
      <c r="A88" s="77">
        <v>79</v>
      </c>
      <c r="B88" s="156" t="str">
        <f>IFERROR(VLOOKUP($C88,Nachschlagen!$B$3:$C$65,2, FALSE),"-")</f>
        <v>-</v>
      </c>
      <c r="C88" s="161"/>
      <c r="D88" s="138"/>
      <c r="E88" s="138"/>
      <c r="F88" s="138"/>
      <c r="G88" s="185"/>
    </row>
    <row r="89" spans="1:7" ht="28.5" customHeight="1" x14ac:dyDescent="0.25">
      <c r="A89" s="77">
        <v>80</v>
      </c>
      <c r="B89" s="156" t="str">
        <f>IFERROR(VLOOKUP($C89,Nachschlagen!$B$3:$C$65,2, FALSE),"-")</f>
        <v>-</v>
      </c>
      <c r="C89" s="161"/>
      <c r="D89" s="138"/>
      <c r="E89" s="138"/>
      <c r="F89" s="138"/>
      <c r="G89" s="185"/>
    </row>
    <row r="90" spans="1:7" ht="28.5" customHeight="1" x14ac:dyDescent="0.25">
      <c r="A90" s="77">
        <v>81</v>
      </c>
      <c r="B90" s="156" t="str">
        <f>IFERROR(VLOOKUP($C90,Nachschlagen!$B$3:$C$65,2, FALSE),"-")</f>
        <v>-</v>
      </c>
      <c r="C90" s="161"/>
      <c r="D90" s="138"/>
      <c r="E90" s="138"/>
      <c r="F90" s="138"/>
      <c r="G90" s="185"/>
    </row>
    <row r="91" spans="1:7" ht="28.5" customHeight="1" x14ac:dyDescent="0.25">
      <c r="A91" s="77">
        <v>82</v>
      </c>
      <c r="B91" s="156" t="str">
        <f>IFERROR(VLOOKUP($C91,Nachschlagen!$B$3:$C$65,2, FALSE),"-")</f>
        <v>-</v>
      </c>
      <c r="C91" s="161"/>
      <c r="D91" s="138"/>
      <c r="E91" s="138"/>
      <c r="F91" s="138"/>
      <c r="G91" s="185"/>
    </row>
    <row r="92" spans="1:7" ht="28.5" customHeight="1" x14ac:dyDescent="0.25">
      <c r="A92" s="77">
        <v>83</v>
      </c>
      <c r="B92" s="156" t="str">
        <f>IFERROR(VLOOKUP($C92,Nachschlagen!$B$3:$C$65,2, FALSE),"-")</f>
        <v>-</v>
      </c>
      <c r="C92" s="161"/>
      <c r="D92" s="138"/>
      <c r="E92" s="138"/>
      <c r="F92" s="138"/>
      <c r="G92" s="185"/>
    </row>
    <row r="93" spans="1:7" ht="28.5" customHeight="1" x14ac:dyDescent="0.25">
      <c r="A93" s="77">
        <v>84</v>
      </c>
      <c r="B93" s="156" t="str">
        <f>IFERROR(VLOOKUP($C93,Nachschlagen!$B$3:$C$65,2, FALSE),"-")</f>
        <v>-</v>
      </c>
      <c r="C93" s="161"/>
      <c r="D93" s="138"/>
      <c r="E93" s="138"/>
      <c r="F93" s="138"/>
      <c r="G93" s="185"/>
    </row>
    <row r="94" spans="1:7" ht="28.5" customHeight="1" x14ac:dyDescent="0.25">
      <c r="A94" s="77">
        <v>85</v>
      </c>
      <c r="B94" s="156" t="str">
        <f>IFERROR(VLOOKUP($C94,Nachschlagen!$B$3:$C$65,2, FALSE),"-")</f>
        <v>-</v>
      </c>
      <c r="C94" s="161"/>
      <c r="D94" s="138"/>
      <c r="E94" s="138"/>
      <c r="F94" s="138"/>
      <c r="G94" s="185"/>
    </row>
    <row r="95" spans="1:7" ht="28.5" customHeight="1" x14ac:dyDescent="0.25">
      <c r="A95" s="77">
        <v>86</v>
      </c>
      <c r="B95" s="156" t="str">
        <f>IFERROR(VLOOKUP($C95,Nachschlagen!$B$3:$C$65,2, FALSE),"-")</f>
        <v>-</v>
      </c>
      <c r="C95" s="161"/>
      <c r="D95" s="138"/>
      <c r="E95" s="138"/>
      <c r="F95" s="138"/>
      <c r="G95" s="185"/>
    </row>
    <row r="96" spans="1:7" ht="28.5" customHeight="1" x14ac:dyDescent="0.25">
      <c r="A96" s="77">
        <v>87</v>
      </c>
      <c r="B96" s="156" t="str">
        <f>IFERROR(VLOOKUP($C96,Nachschlagen!$B$3:$C$65,2, FALSE),"-")</f>
        <v>-</v>
      </c>
      <c r="C96" s="161"/>
      <c r="D96" s="138"/>
      <c r="E96" s="138"/>
      <c r="F96" s="138"/>
      <c r="G96" s="185"/>
    </row>
    <row r="97" spans="1:7" ht="28.5" customHeight="1" x14ac:dyDescent="0.25">
      <c r="A97" s="77">
        <v>88</v>
      </c>
      <c r="B97" s="156" t="str">
        <f>IFERROR(VLOOKUP($C97,Nachschlagen!$B$3:$C$65,2, FALSE),"-")</f>
        <v>-</v>
      </c>
      <c r="C97" s="161"/>
      <c r="D97" s="138"/>
      <c r="E97" s="138"/>
      <c r="F97" s="138"/>
      <c r="G97" s="185"/>
    </row>
    <row r="98" spans="1:7" ht="28.5" customHeight="1" x14ac:dyDescent="0.25">
      <c r="A98" s="77">
        <v>89</v>
      </c>
      <c r="B98" s="156" t="str">
        <f>IFERROR(VLOOKUP($C98,Nachschlagen!$B$3:$C$65,2, FALSE),"-")</f>
        <v>-</v>
      </c>
      <c r="C98" s="161"/>
      <c r="D98" s="138"/>
      <c r="E98" s="138"/>
      <c r="F98" s="138"/>
      <c r="G98" s="185"/>
    </row>
    <row r="99" spans="1:7" ht="28.5" customHeight="1" x14ac:dyDescent="0.25">
      <c r="A99" s="77">
        <v>90</v>
      </c>
      <c r="B99" s="156" t="str">
        <f>IFERROR(VLOOKUP($C99,Nachschlagen!$B$3:$C$65,2, FALSE),"-")</f>
        <v>-</v>
      </c>
      <c r="C99" s="161"/>
      <c r="D99" s="138"/>
      <c r="E99" s="138"/>
      <c r="F99" s="138"/>
      <c r="G99" s="185"/>
    </row>
    <row r="100" spans="1:7" ht="28.5" customHeight="1" x14ac:dyDescent="0.25">
      <c r="A100" s="77">
        <v>91</v>
      </c>
      <c r="B100" s="156" t="str">
        <f>IFERROR(VLOOKUP($C100,Nachschlagen!$B$3:$C$65,2, FALSE),"-")</f>
        <v>-</v>
      </c>
      <c r="C100" s="161"/>
      <c r="D100" s="138"/>
      <c r="E100" s="138"/>
      <c r="F100" s="138"/>
      <c r="G100" s="185"/>
    </row>
    <row r="101" spans="1:7" ht="28.5" customHeight="1" x14ac:dyDescent="0.25">
      <c r="A101" s="77">
        <v>92</v>
      </c>
      <c r="B101" s="156" t="str">
        <f>IFERROR(VLOOKUP($C101,Nachschlagen!$B$3:$C$65,2, FALSE),"-")</f>
        <v>-</v>
      </c>
      <c r="C101" s="161"/>
      <c r="D101" s="138"/>
      <c r="E101" s="138"/>
      <c r="F101" s="138"/>
      <c r="G101" s="185"/>
    </row>
    <row r="102" spans="1:7" ht="28.5" customHeight="1" x14ac:dyDescent="0.25">
      <c r="A102" s="77">
        <v>93</v>
      </c>
      <c r="B102" s="156" t="str">
        <f>IFERROR(VLOOKUP($C102,Nachschlagen!$B$3:$C$65,2, FALSE),"-")</f>
        <v>-</v>
      </c>
      <c r="C102" s="161"/>
      <c r="D102" s="138"/>
      <c r="E102" s="138"/>
      <c r="F102" s="138"/>
      <c r="G102" s="185"/>
    </row>
    <row r="103" spans="1:7" ht="28.5" customHeight="1" x14ac:dyDescent="0.25">
      <c r="A103" s="77">
        <v>94</v>
      </c>
      <c r="B103" s="156" t="str">
        <f>IFERROR(VLOOKUP($C103,Nachschlagen!$B$3:$C$65,2, FALSE),"-")</f>
        <v>-</v>
      </c>
      <c r="C103" s="161"/>
      <c r="D103" s="138"/>
      <c r="E103" s="138"/>
      <c r="F103" s="138"/>
      <c r="G103" s="185"/>
    </row>
    <row r="104" spans="1:7" ht="28.5" customHeight="1" x14ac:dyDescent="0.25">
      <c r="A104" s="77">
        <v>95</v>
      </c>
      <c r="B104" s="156" t="str">
        <f>IFERROR(VLOOKUP($C104,Nachschlagen!$B$3:$C$65,2, FALSE),"-")</f>
        <v>-</v>
      </c>
      <c r="C104" s="161"/>
      <c r="D104" s="138"/>
      <c r="E104" s="138"/>
      <c r="F104" s="138"/>
      <c r="G104" s="185"/>
    </row>
    <row r="105" spans="1:7" ht="28.5" customHeight="1" x14ac:dyDescent="0.25">
      <c r="A105" s="77">
        <v>96</v>
      </c>
      <c r="B105" s="156" t="str">
        <f>IFERROR(VLOOKUP($C105,Nachschlagen!$B$3:$C$65,2, FALSE),"-")</f>
        <v>-</v>
      </c>
      <c r="C105" s="161"/>
      <c r="D105" s="138"/>
      <c r="E105" s="138"/>
      <c r="F105" s="138"/>
      <c r="G105" s="185"/>
    </row>
    <row r="106" spans="1:7" ht="28.5" customHeight="1" x14ac:dyDescent="0.25">
      <c r="A106" s="77">
        <v>97</v>
      </c>
      <c r="B106" s="156" t="str">
        <f>IFERROR(VLOOKUP($C106,Nachschlagen!$B$3:$C$65,2, FALSE),"-")</f>
        <v>-</v>
      </c>
      <c r="C106" s="161"/>
      <c r="D106" s="138"/>
      <c r="E106" s="138"/>
      <c r="F106" s="138"/>
      <c r="G106" s="185"/>
    </row>
    <row r="107" spans="1:7" ht="28.5" customHeight="1" x14ac:dyDescent="0.25">
      <c r="A107" s="77">
        <v>98</v>
      </c>
      <c r="B107" s="156" t="str">
        <f>IFERROR(VLOOKUP($C107,Nachschlagen!$B$3:$C$65,2, FALSE),"-")</f>
        <v>-</v>
      </c>
      <c r="C107" s="161"/>
      <c r="D107" s="138"/>
      <c r="E107" s="138"/>
      <c r="F107" s="138"/>
      <c r="G107" s="185"/>
    </row>
    <row r="108" spans="1:7" ht="28.5" customHeight="1" x14ac:dyDescent="0.25">
      <c r="A108" s="77">
        <v>99</v>
      </c>
      <c r="B108" s="156" t="str">
        <f>IFERROR(VLOOKUP($C108,Nachschlagen!$B$3:$C$65,2, FALSE),"-")</f>
        <v>-</v>
      </c>
      <c r="C108" s="161"/>
      <c r="D108" s="138"/>
      <c r="E108" s="138"/>
      <c r="F108" s="138"/>
      <c r="G108" s="185"/>
    </row>
    <row r="109" spans="1:7" ht="28.5" customHeight="1" x14ac:dyDescent="0.25">
      <c r="A109" s="77">
        <v>100</v>
      </c>
      <c r="B109" s="156" t="str">
        <f>IFERROR(VLOOKUP($C109,Nachschlagen!$B$3:$C$65,2, FALSE),"-")</f>
        <v>-</v>
      </c>
      <c r="C109" s="161"/>
      <c r="D109" s="138"/>
      <c r="E109" s="138"/>
      <c r="F109" s="138"/>
      <c r="G109" s="185"/>
    </row>
    <row r="110" spans="1:7" ht="28.5" customHeight="1" x14ac:dyDescent="0.25">
      <c r="A110" s="77">
        <v>101</v>
      </c>
      <c r="B110" s="156" t="str">
        <f>IFERROR(VLOOKUP($C110,Nachschlagen!$B$3:$C$65,2, FALSE),"-")</f>
        <v>-</v>
      </c>
      <c r="C110" s="161"/>
      <c r="D110" s="138"/>
      <c r="E110" s="138"/>
      <c r="F110" s="138"/>
      <c r="G110" s="185"/>
    </row>
    <row r="111" spans="1:7" ht="28.5" customHeight="1" x14ac:dyDescent="0.25">
      <c r="A111" s="77">
        <v>102</v>
      </c>
      <c r="B111" s="156" t="str">
        <f>IFERROR(VLOOKUP($C111,Nachschlagen!$B$3:$C$65,2, FALSE),"-")</f>
        <v>-</v>
      </c>
      <c r="C111" s="161"/>
      <c r="D111" s="138"/>
      <c r="E111" s="138"/>
      <c r="F111" s="138"/>
      <c r="G111" s="185"/>
    </row>
    <row r="112" spans="1:7" ht="28.5" customHeight="1" x14ac:dyDescent="0.25">
      <c r="A112" s="77">
        <v>103</v>
      </c>
      <c r="B112" s="156" t="str">
        <f>IFERROR(VLOOKUP($C112,Nachschlagen!$B$3:$C$65,2, FALSE),"-")</f>
        <v>-</v>
      </c>
      <c r="C112" s="161"/>
      <c r="D112" s="138"/>
      <c r="E112" s="138"/>
      <c r="F112" s="138"/>
      <c r="G112" s="185"/>
    </row>
    <row r="113" spans="1:7" ht="28.5" customHeight="1" x14ac:dyDescent="0.25">
      <c r="A113" s="77">
        <v>104</v>
      </c>
      <c r="B113" s="156" t="str">
        <f>IFERROR(VLOOKUP($C113,Nachschlagen!$B$3:$C$65,2, FALSE),"-")</f>
        <v>-</v>
      </c>
      <c r="C113" s="161"/>
      <c r="D113" s="138"/>
      <c r="E113" s="138"/>
      <c r="F113" s="138"/>
      <c r="G113" s="185"/>
    </row>
    <row r="114" spans="1:7" ht="28.5" customHeight="1" x14ac:dyDescent="0.25">
      <c r="A114" s="77">
        <v>105</v>
      </c>
      <c r="B114" s="156" t="str">
        <f>IFERROR(VLOOKUP($C114,Nachschlagen!$B$3:$C$65,2, FALSE),"-")</f>
        <v>-</v>
      </c>
      <c r="C114" s="161"/>
      <c r="D114" s="138"/>
      <c r="E114" s="138"/>
      <c r="F114" s="138"/>
      <c r="G114" s="185"/>
    </row>
    <row r="115" spans="1:7" ht="28.5" customHeight="1" x14ac:dyDescent="0.25">
      <c r="A115" s="77">
        <v>106</v>
      </c>
      <c r="B115" s="156" t="str">
        <f>IFERROR(VLOOKUP($C115,Nachschlagen!$B$3:$C$65,2, FALSE),"-")</f>
        <v>-</v>
      </c>
      <c r="C115" s="161"/>
      <c r="D115" s="138"/>
      <c r="E115" s="138"/>
      <c r="F115" s="138"/>
      <c r="G115" s="185"/>
    </row>
    <row r="116" spans="1:7" ht="28.5" customHeight="1" x14ac:dyDescent="0.25">
      <c r="A116" s="77">
        <v>107</v>
      </c>
      <c r="B116" s="156" t="str">
        <f>IFERROR(VLOOKUP($C116,Nachschlagen!$B$3:$C$65,2, FALSE),"-")</f>
        <v>-</v>
      </c>
      <c r="C116" s="161"/>
      <c r="D116" s="138"/>
      <c r="E116" s="138"/>
      <c r="F116" s="138"/>
      <c r="G116" s="185"/>
    </row>
    <row r="117" spans="1:7" ht="28.5" customHeight="1" x14ac:dyDescent="0.25">
      <c r="A117" s="77">
        <v>108</v>
      </c>
      <c r="B117" s="156" t="str">
        <f>IFERROR(VLOOKUP($C117,Nachschlagen!$B$3:$C$65,2, FALSE),"-")</f>
        <v>-</v>
      </c>
      <c r="C117" s="161"/>
      <c r="D117" s="138"/>
      <c r="E117" s="138"/>
      <c r="F117" s="138"/>
      <c r="G117" s="185"/>
    </row>
    <row r="118" spans="1:7" ht="28.5" customHeight="1" x14ac:dyDescent="0.25">
      <c r="A118" s="77">
        <v>109</v>
      </c>
      <c r="B118" s="156" t="str">
        <f>IFERROR(VLOOKUP($C118,Nachschlagen!$B$3:$C$65,2, FALSE),"-")</f>
        <v>-</v>
      </c>
      <c r="C118" s="161"/>
      <c r="D118" s="138"/>
      <c r="E118" s="138"/>
      <c r="F118" s="138"/>
      <c r="G118" s="185"/>
    </row>
    <row r="119" spans="1:7" ht="28.5" customHeight="1" x14ac:dyDescent="0.25">
      <c r="A119" s="77">
        <v>110</v>
      </c>
      <c r="B119" s="156" t="str">
        <f>IFERROR(VLOOKUP($C119,Nachschlagen!$B$3:$C$65,2, FALSE),"-")</f>
        <v>-</v>
      </c>
      <c r="C119" s="161"/>
      <c r="D119" s="138"/>
      <c r="E119" s="138"/>
      <c r="F119" s="138"/>
      <c r="G119" s="185"/>
    </row>
    <row r="120" spans="1:7" ht="28.5" customHeight="1" x14ac:dyDescent="0.25">
      <c r="A120" s="77">
        <v>111</v>
      </c>
      <c r="B120" s="156" t="str">
        <f>IFERROR(VLOOKUP($C120,Nachschlagen!$B$3:$C$65,2, FALSE),"-")</f>
        <v>-</v>
      </c>
      <c r="C120" s="161"/>
      <c r="D120" s="138"/>
      <c r="E120" s="138"/>
      <c r="F120" s="138"/>
      <c r="G120" s="185"/>
    </row>
    <row r="121" spans="1:7" ht="28.5" customHeight="1" x14ac:dyDescent="0.25">
      <c r="A121" s="77">
        <v>112</v>
      </c>
      <c r="B121" s="156" t="str">
        <f>IFERROR(VLOOKUP($C121,Nachschlagen!$B$3:$C$65,2, FALSE),"-")</f>
        <v>-</v>
      </c>
      <c r="C121" s="161"/>
      <c r="D121" s="138"/>
      <c r="E121" s="138"/>
      <c r="F121" s="138"/>
      <c r="G121" s="185"/>
    </row>
    <row r="122" spans="1:7" ht="28.5" customHeight="1" x14ac:dyDescent="0.25">
      <c r="A122" s="77">
        <v>113</v>
      </c>
      <c r="B122" s="156" t="str">
        <f>IFERROR(VLOOKUP($C122,Nachschlagen!$B$3:$C$65,2, FALSE),"-")</f>
        <v>-</v>
      </c>
      <c r="C122" s="161"/>
      <c r="D122" s="138"/>
      <c r="E122" s="138"/>
      <c r="F122" s="138"/>
      <c r="G122" s="185"/>
    </row>
    <row r="123" spans="1:7" ht="28.5" customHeight="1" x14ac:dyDescent="0.25">
      <c r="A123" s="77">
        <v>114</v>
      </c>
      <c r="B123" s="156" t="str">
        <f>IFERROR(VLOOKUP($C123,Nachschlagen!$B$3:$C$65,2, FALSE),"-")</f>
        <v>-</v>
      </c>
      <c r="C123" s="161"/>
      <c r="D123" s="138"/>
      <c r="E123" s="138"/>
      <c r="F123" s="138"/>
      <c r="G123" s="185"/>
    </row>
    <row r="124" spans="1:7" ht="28.5" customHeight="1" x14ac:dyDescent="0.25">
      <c r="A124" s="77">
        <v>115</v>
      </c>
      <c r="B124" s="156" t="str">
        <f>IFERROR(VLOOKUP($C124,Nachschlagen!$B$3:$C$65,2, FALSE),"-")</f>
        <v>-</v>
      </c>
      <c r="C124" s="161"/>
      <c r="D124" s="138"/>
      <c r="E124" s="138"/>
      <c r="F124" s="138"/>
      <c r="G124" s="185"/>
    </row>
    <row r="125" spans="1:7" ht="28.5" customHeight="1" x14ac:dyDescent="0.25">
      <c r="A125" s="77">
        <v>116</v>
      </c>
      <c r="B125" s="156" t="str">
        <f>IFERROR(VLOOKUP($C125,Nachschlagen!$B$3:$C$65,2, FALSE),"-")</f>
        <v>-</v>
      </c>
      <c r="C125" s="161"/>
      <c r="D125" s="138"/>
      <c r="E125" s="138"/>
      <c r="F125" s="138"/>
      <c r="G125" s="185"/>
    </row>
    <row r="126" spans="1:7" ht="28.5" customHeight="1" x14ac:dyDescent="0.25">
      <c r="A126" s="77">
        <v>117</v>
      </c>
      <c r="B126" s="156" t="str">
        <f>IFERROR(VLOOKUP($C126,Nachschlagen!$B$3:$C$65,2, FALSE),"-")</f>
        <v>-</v>
      </c>
      <c r="C126" s="161"/>
      <c r="D126" s="138"/>
      <c r="E126" s="138"/>
      <c r="F126" s="138"/>
      <c r="G126" s="185"/>
    </row>
    <row r="127" spans="1:7" ht="28.5" customHeight="1" x14ac:dyDescent="0.25">
      <c r="A127" s="77">
        <v>118</v>
      </c>
      <c r="B127" s="156" t="str">
        <f>IFERROR(VLOOKUP($C127,Nachschlagen!$B$3:$C$65,2, FALSE),"-")</f>
        <v>-</v>
      </c>
      <c r="C127" s="161"/>
      <c r="D127" s="138"/>
      <c r="E127" s="138"/>
      <c r="F127" s="138"/>
      <c r="G127" s="185"/>
    </row>
    <row r="128" spans="1:7" ht="28.5" customHeight="1" x14ac:dyDescent="0.25">
      <c r="A128" s="77">
        <v>119</v>
      </c>
      <c r="B128" s="156" t="str">
        <f>IFERROR(VLOOKUP($C128,Nachschlagen!$B$3:$C$65,2, FALSE),"-")</f>
        <v>-</v>
      </c>
      <c r="C128" s="161"/>
      <c r="D128" s="138"/>
      <c r="E128" s="138"/>
      <c r="F128" s="138"/>
      <c r="G128" s="185"/>
    </row>
    <row r="129" spans="1:7" ht="28.5" customHeight="1" x14ac:dyDescent="0.25">
      <c r="A129" s="77">
        <v>120</v>
      </c>
      <c r="B129" s="156" t="str">
        <f>IFERROR(VLOOKUP($C129,Nachschlagen!$B$3:$C$65,2, FALSE),"-")</f>
        <v>-</v>
      </c>
      <c r="C129" s="161"/>
      <c r="D129" s="138"/>
      <c r="E129" s="138"/>
      <c r="F129" s="138"/>
      <c r="G129" s="185"/>
    </row>
    <row r="130" spans="1:7" ht="28.5" customHeight="1" x14ac:dyDescent="0.25">
      <c r="A130" s="77">
        <v>121</v>
      </c>
      <c r="B130" s="156" t="str">
        <f>IFERROR(VLOOKUP($C130,Nachschlagen!$B$3:$C$65,2, FALSE),"-")</f>
        <v>-</v>
      </c>
      <c r="C130" s="161"/>
      <c r="D130" s="138"/>
      <c r="E130" s="138"/>
      <c r="F130" s="138"/>
      <c r="G130" s="185"/>
    </row>
    <row r="131" spans="1:7" ht="28.5" customHeight="1" x14ac:dyDescent="0.25">
      <c r="A131" s="77">
        <v>122</v>
      </c>
      <c r="B131" s="156" t="str">
        <f>IFERROR(VLOOKUP($C131,Nachschlagen!$B$3:$C$65,2, FALSE),"-")</f>
        <v>-</v>
      </c>
      <c r="C131" s="161"/>
      <c r="D131" s="138"/>
      <c r="E131" s="138"/>
      <c r="F131" s="138"/>
      <c r="G131" s="185"/>
    </row>
    <row r="132" spans="1:7" ht="28.5" customHeight="1" x14ac:dyDescent="0.25">
      <c r="A132" s="77">
        <v>123</v>
      </c>
      <c r="B132" s="156" t="str">
        <f>IFERROR(VLOOKUP($C132,Nachschlagen!$B$3:$C$65,2, FALSE),"-")</f>
        <v>-</v>
      </c>
      <c r="C132" s="161"/>
      <c r="D132" s="138"/>
      <c r="E132" s="138"/>
      <c r="F132" s="138"/>
      <c r="G132" s="185"/>
    </row>
    <row r="133" spans="1:7" ht="28.5" customHeight="1" x14ac:dyDescent="0.25">
      <c r="A133" s="77">
        <v>124</v>
      </c>
      <c r="B133" s="156" t="str">
        <f>IFERROR(VLOOKUP($C133,Nachschlagen!$B$3:$C$65,2, FALSE),"-")</f>
        <v>-</v>
      </c>
      <c r="C133" s="161"/>
      <c r="D133" s="138"/>
      <c r="E133" s="138"/>
      <c r="F133" s="138"/>
      <c r="G133" s="185"/>
    </row>
    <row r="134" spans="1:7" ht="28.5" customHeight="1" x14ac:dyDescent="0.25">
      <c r="A134" s="77">
        <v>125</v>
      </c>
      <c r="B134" s="156" t="str">
        <f>IFERROR(VLOOKUP($C134,Nachschlagen!$B$3:$C$65,2, FALSE),"-")</f>
        <v>-</v>
      </c>
      <c r="C134" s="161"/>
      <c r="D134" s="138"/>
      <c r="E134" s="138"/>
      <c r="F134" s="138"/>
      <c r="G134" s="185"/>
    </row>
    <row r="135" spans="1:7" ht="28.5" customHeight="1" x14ac:dyDescent="0.25">
      <c r="A135" s="77">
        <v>126</v>
      </c>
      <c r="B135" s="156" t="str">
        <f>IFERROR(VLOOKUP($C135,Nachschlagen!$B$3:$C$65,2, FALSE),"-")</f>
        <v>-</v>
      </c>
      <c r="C135" s="161"/>
      <c r="D135" s="138"/>
      <c r="E135" s="138"/>
      <c r="F135" s="138"/>
      <c r="G135" s="185"/>
    </row>
    <row r="136" spans="1:7" ht="28.5" customHeight="1" x14ac:dyDescent="0.25">
      <c r="A136" s="77">
        <v>127</v>
      </c>
      <c r="B136" s="156" t="str">
        <f>IFERROR(VLOOKUP($C136,Nachschlagen!$B$3:$C$65,2, FALSE),"-")</f>
        <v>-</v>
      </c>
      <c r="C136" s="161"/>
      <c r="D136" s="138"/>
      <c r="E136" s="138"/>
      <c r="F136" s="138"/>
      <c r="G136" s="185"/>
    </row>
    <row r="137" spans="1:7" ht="28.5" customHeight="1" x14ac:dyDescent="0.25">
      <c r="A137" s="77">
        <v>128</v>
      </c>
      <c r="B137" s="156" t="str">
        <f>IFERROR(VLOOKUP($C137,Nachschlagen!$B$3:$C$65,2, FALSE),"-")</f>
        <v>-</v>
      </c>
      <c r="C137" s="161"/>
      <c r="D137" s="138"/>
      <c r="E137" s="138"/>
      <c r="F137" s="138"/>
      <c r="G137" s="185"/>
    </row>
    <row r="138" spans="1:7" ht="28.5" customHeight="1" x14ac:dyDescent="0.25">
      <c r="A138" s="77">
        <v>129</v>
      </c>
      <c r="B138" s="156" t="str">
        <f>IFERROR(VLOOKUP($C138,Nachschlagen!$B$3:$C$65,2, FALSE),"-")</f>
        <v>-</v>
      </c>
      <c r="C138" s="161"/>
      <c r="D138" s="138"/>
      <c r="E138" s="138"/>
      <c r="F138" s="138"/>
      <c r="G138" s="185"/>
    </row>
    <row r="139" spans="1:7" ht="28.5" customHeight="1" x14ac:dyDescent="0.25">
      <c r="A139" s="77">
        <v>130</v>
      </c>
      <c r="B139" s="156" t="str">
        <f>IFERROR(VLOOKUP($C139,Nachschlagen!$B$3:$C$65,2, FALSE),"-")</f>
        <v>-</v>
      </c>
      <c r="C139" s="161"/>
      <c r="D139" s="138"/>
      <c r="E139" s="138"/>
      <c r="F139" s="138"/>
      <c r="G139" s="185"/>
    </row>
    <row r="140" spans="1:7" ht="28.5" customHeight="1" x14ac:dyDescent="0.25">
      <c r="A140" s="77">
        <v>131</v>
      </c>
      <c r="B140" s="156" t="str">
        <f>IFERROR(VLOOKUP($C140,Nachschlagen!$B$3:$C$65,2, FALSE),"-")</f>
        <v>-</v>
      </c>
      <c r="C140" s="161"/>
      <c r="D140" s="138"/>
      <c r="E140" s="138"/>
      <c r="F140" s="138"/>
      <c r="G140" s="185"/>
    </row>
    <row r="141" spans="1:7" ht="28.5" customHeight="1" x14ac:dyDescent="0.25">
      <c r="A141" s="77">
        <v>132</v>
      </c>
      <c r="B141" s="156" t="str">
        <f>IFERROR(VLOOKUP($C141,Nachschlagen!$B$3:$C$65,2, FALSE),"-")</f>
        <v>-</v>
      </c>
      <c r="C141" s="161"/>
      <c r="D141" s="138"/>
      <c r="E141" s="138"/>
      <c r="F141" s="138"/>
      <c r="G141" s="185"/>
    </row>
    <row r="142" spans="1:7" ht="28.5" customHeight="1" x14ac:dyDescent="0.25">
      <c r="A142" s="77">
        <v>133</v>
      </c>
      <c r="B142" s="156" t="str">
        <f>IFERROR(VLOOKUP($C142,Nachschlagen!$B$3:$C$65,2, FALSE),"-")</f>
        <v>-</v>
      </c>
      <c r="C142" s="161"/>
      <c r="D142" s="138"/>
      <c r="E142" s="138"/>
      <c r="F142" s="138"/>
      <c r="G142" s="185"/>
    </row>
    <row r="143" spans="1:7" ht="28.5" customHeight="1" x14ac:dyDescent="0.25">
      <c r="A143" s="77">
        <v>134</v>
      </c>
      <c r="B143" s="156" t="str">
        <f>IFERROR(VLOOKUP($C143,Nachschlagen!$B$3:$C$65,2, FALSE),"-")</f>
        <v>-</v>
      </c>
      <c r="C143" s="161"/>
      <c r="D143" s="138"/>
      <c r="E143" s="138"/>
      <c r="F143" s="138"/>
      <c r="G143" s="185"/>
    </row>
    <row r="144" spans="1:7" ht="28.5" customHeight="1" x14ac:dyDescent="0.25">
      <c r="A144" s="77">
        <v>135</v>
      </c>
      <c r="B144" s="156" t="str">
        <f>IFERROR(VLOOKUP($C144,Nachschlagen!$B$3:$C$65,2, FALSE),"-")</f>
        <v>-</v>
      </c>
      <c r="C144" s="161"/>
      <c r="D144" s="138"/>
      <c r="E144" s="138"/>
      <c r="F144" s="138"/>
      <c r="G144" s="185"/>
    </row>
    <row r="145" spans="1:7" ht="28.5" customHeight="1" x14ac:dyDescent="0.25">
      <c r="A145" s="77">
        <v>136</v>
      </c>
      <c r="B145" s="156" t="str">
        <f>IFERROR(VLOOKUP($C145,Nachschlagen!$B$3:$C$65,2, FALSE),"-")</f>
        <v>-</v>
      </c>
      <c r="C145" s="161"/>
      <c r="D145" s="138"/>
      <c r="E145" s="138"/>
      <c r="F145" s="138"/>
      <c r="G145" s="185"/>
    </row>
    <row r="146" spans="1:7" ht="28.5" customHeight="1" x14ac:dyDescent="0.25">
      <c r="A146" s="77">
        <v>137</v>
      </c>
      <c r="B146" s="156" t="str">
        <f>IFERROR(VLOOKUP($C146,Nachschlagen!$B$3:$C$65,2, FALSE),"-")</f>
        <v>-</v>
      </c>
      <c r="C146" s="161"/>
      <c r="D146" s="138"/>
      <c r="E146" s="138"/>
      <c r="F146" s="138"/>
      <c r="G146" s="185"/>
    </row>
    <row r="147" spans="1:7" ht="28.5" customHeight="1" x14ac:dyDescent="0.25">
      <c r="A147" s="77">
        <v>138</v>
      </c>
      <c r="B147" s="156" t="str">
        <f>IFERROR(VLOOKUP($C147,Nachschlagen!$B$3:$C$65,2, FALSE),"-")</f>
        <v>-</v>
      </c>
      <c r="C147" s="161"/>
      <c r="D147" s="138"/>
      <c r="E147" s="138"/>
      <c r="F147" s="138"/>
      <c r="G147" s="185"/>
    </row>
    <row r="148" spans="1:7" ht="28.5" customHeight="1" x14ac:dyDescent="0.25">
      <c r="A148" s="77">
        <v>139</v>
      </c>
      <c r="B148" s="156" t="str">
        <f>IFERROR(VLOOKUP($C148,Nachschlagen!$B$3:$C$65,2, FALSE),"-")</f>
        <v>-</v>
      </c>
      <c r="C148" s="161"/>
      <c r="D148" s="138"/>
      <c r="E148" s="138"/>
      <c r="F148" s="138"/>
      <c r="G148" s="185"/>
    </row>
    <row r="149" spans="1:7" ht="28.5" customHeight="1" x14ac:dyDescent="0.25">
      <c r="A149" s="77">
        <v>140</v>
      </c>
      <c r="B149" s="156" t="str">
        <f>IFERROR(VLOOKUP($C149,Nachschlagen!$B$3:$C$65,2, FALSE),"-")</f>
        <v>-</v>
      </c>
      <c r="C149" s="161"/>
      <c r="D149" s="138"/>
      <c r="E149" s="138"/>
      <c r="F149" s="138"/>
      <c r="G149" s="185"/>
    </row>
    <row r="150" spans="1:7" ht="28.5" customHeight="1" x14ac:dyDescent="0.25">
      <c r="A150" s="77">
        <v>141</v>
      </c>
      <c r="B150" s="156" t="str">
        <f>IFERROR(VLOOKUP($C150,Nachschlagen!$B$3:$C$65,2, FALSE),"-")</f>
        <v>-</v>
      </c>
      <c r="C150" s="161"/>
      <c r="D150" s="138"/>
      <c r="E150" s="138"/>
      <c r="F150" s="138"/>
      <c r="G150" s="185"/>
    </row>
    <row r="151" spans="1:7" ht="28.5" customHeight="1" x14ac:dyDescent="0.25">
      <c r="A151" s="77">
        <v>142</v>
      </c>
      <c r="B151" s="156" t="str">
        <f>IFERROR(VLOOKUP($C151,Nachschlagen!$B$3:$C$65,2, FALSE),"-")</f>
        <v>-</v>
      </c>
      <c r="C151" s="161"/>
      <c r="D151" s="138"/>
      <c r="E151" s="138"/>
      <c r="F151" s="138"/>
      <c r="G151" s="185"/>
    </row>
    <row r="152" spans="1:7" ht="28.5" customHeight="1" x14ac:dyDescent="0.25">
      <c r="A152" s="77">
        <v>143</v>
      </c>
      <c r="B152" s="156" t="str">
        <f>IFERROR(VLOOKUP($C152,Nachschlagen!$B$3:$C$65,2, FALSE),"-")</f>
        <v>-</v>
      </c>
      <c r="C152" s="161"/>
      <c r="D152" s="138"/>
      <c r="E152" s="138"/>
      <c r="F152" s="138"/>
      <c r="G152" s="185"/>
    </row>
    <row r="153" spans="1:7" ht="28.5" customHeight="1" x14ac:dyDescent="0.25">
      <c r="A153" s="77">
        <v>144</v>
      </c>
      <c r="B153" s="156" t="str">
        <f>IFERROR(VLOOKUP($C153,Nachschlagen!$B$3:$C$65,2, FALSE),"-")</f>
        <v>-</v>
      </c>
      <c r="C153" s="161"/>
      <c r="D153" s="138"/>
      <c r="E153" s="138"/>
      <c r="F153" s="138"/>
      <c r="G153" s="185"/>
    </row>
    <row r="154" spans="1:7" ht="28.5" customHeight="1" x14ac:dyDescent="0.25">
      <c r="A154" s="77">
        <v>145</v>
      </c>
      <c r="B154" s="156" t="str">
        <f>IFERROR(VLOOKUP($C154,Nachschlagen!$B$3:$C$65,2, FALSE),"-")</f>
        <v>-</v>
      </c>
      <c r="C154" s="161"/>
      <c r="D154" s="138"/>
      <c r="E154" s="138"/>
      <c r="F154" s="138"/>
      <c r="G154" s="185"/>
    </row>
    <row r="155" spans="1:7" ht="28.5" customHeight="1" x14ac:dyDescent="0.25">
      <c r="A155" s="77">
        <v>146</v>
      </c>
      <c r="B155" s="156" t="str">
        <f>IFERROR(VLOOKUP($C155,Nachschlagen!$B$3:$C$65,2, FALSE),"-")</f>
        <v>-</v>
      </c>
      <c r="C155" s="161"/>
      <c r="D155" s="138"/>
      <c r="E155" s="138"/>
      <c r="F155" s="138"/>
      <c r="G155" s="185"/>
    </row>
    <row r="156" spans="1:7" ht="28.5" customHeight="1" x14ac:dyDescent="0.25">
      <c r="A156" s="77">
        <v>147</v>
      </c>
      <c r="B156" s="156" t="str">
        <f>IFERROR(VLOOKUP($C156,Nachschlagen!$B$3:$C$65,2, FALSE),"-")</f>
        <v>-</v>
      </c>
      <c r="C156" s="161"/>
      <c r="D156" s="138"/>
      <c r="E156" s="138"/>
      <c r="F156" s="138"/>
      <c r="G156" s="185"/>
    </row>
    <row r="157" spans="1:7" ht="28.5" customHeight="1" x14ac:dyDescent="0.25">
      <c r="A157" s="77">
        <v>148</v>
      </c>
      <c r="B157" s="156" t="str">
        <f>IFERROR(VLOOKUP($C157,Nachschlagen!$B$3:$C$65,2, FALSE),"-")</f>
        <v>-</v>
      </c>
      <c r="C157" s="161"/>
      <c r="D157" s="138"/>
      <c r="E157" s="138"/>
      <c r="F157" s="138"/>
      <c r="G157" s="185"/>
    </row>
    <row r="158" spans="1:7" ht="28.5" customHeight="1" x14ac:dyDescent="0.25">
      <c r="A158" s="77">
        <v>149</v>
      </c>
      <c r="B158" s="156" t="str">
        <f>IFERROR(VLOOKUP($C158,Nachschlagen!$B$3:$C$65,2, FALSE),"-")</f>
        <v>-</v>
      </c>
      <c r="C158" s="161"/>
      <c r="D158" s="138"/>
      <c r="E158" s="138"/>
      <c r="F158" s="138"/>
      <c r="G158" s="185"/>
    </row>
    <row r="159" spans="1:7" ht="28.5" customHeight="1" x14ac:dyDescent="0.25">
      <c r="A159" s="77">
        <v>150</v>
      </c>
      <c r="B159" s="156" t="str">
        <f>IFERROR(VLOOKUP($C159,Nachschlagen!$B$3:$C$65,2, FALSE),"-")</f>
        <v>-</v>
      </c>
      <c r="C159" s="161"/>
      <c r="D159" s="138"/>
      <c r="E159" s="138"/>
      <c r="F159" s="138"/>
      <c r="G159" s="185"/>
    </row>
    <row r="160" spans="1:7" ht="28.5" customHeight="1" x14ac:dyDescent="0.25">
      <c r="A160" s="77">
        <v>151</v>
      </c>
      <c r="B160" s="156" t="str">
        <f>IFERROR(VLOOKUP($C160,Nachschlagen!$B$3:$C$65,2, FALSE),"-")</f>
        <v>-</v>
      </c>
      <c r="C160" s="161"/>
      <c r="D160" s="138"/>
      <c r="E160" s="138"/>
      <c r="F160" s="138"/>
      <c r="G160" s="185"/>
    </row>
    <row r="161" spans="1:7" ht="28.5" customHeight="1" x14ac:dyDescent="0.25">
      <c r="A161" s="77">
        <v>152</v>
      </c>
      <c r="B161" s="156" t="str">
        <f>IFERROR(VLOOKUP($C161,Nachschlagen!$B$3:$C$65,2, FALSE),"-")</f>
        <v>-</v>
      </c>
      <c r="C161" s="161"/>
      <c r="D161" s="138"/>
      <c r="E161" s="138"/>
      <c r="F161" s="138"/>
      <c r="G161" s="185"/>
    </row>
    <row r="162" spans="1:7" ht="28.5" customHeight="1" x14ac:dyDescent="0.25">
      <c r="A162" s="77">
        <v>153</v>
      </c>
      <c r="B162" s="156" t="str">
        <f>IFERROR(VLOOKUP($C162,Nachschlagen!$B$3:$C$65,2, FALSE),"-")</f>
        <v>-</v>
      </c>
      <c r="C162" s="161"/>
      <c r="D162" s="138"/>
      <c r="E162" s="138"/>
      <c r="F162" s="138"/>
      <c r="G162" s="185"/>
    </row>
    <row r="163" spans="1:7" ht="28.5" customHeight="1" x14ac:dyDescent="0.25">
      <c r="A163" s="77">
        <v>154</v>
      </c>
      <c r="B163" s="156" t="str">
        <f>IFERROR(VLOOKUP($C163,Nachschlagen!$B$3:$C$65,2, FALSE),"-")</f>
        <v>-</v>
      </c>
      <c r="C163" s="161"/>
      <c r="D163" s="138"/>
      <c r="E163" s="138"/>
      <c r="F163" s="138"/>
      <c r="G163" s="185"/>
    </row>
    <row r="164" spans="1:7" ht="28.5" customHeight="1" x14ac:dyDescent="0.25">
      <c r="A164" s="77">
        <v>155</v>
      </c>
      <c r="B164" s="156" t="str">
        <f>IFERROR(VLOOKUP($C164,Nachschlagen!$B$3:$C$65,2, FALSE),"-")</f>
        <v>-</v>
      </c>
      <c r="C164" s="161"/>
      <c r="D164" s="138"/>
      <c r="E164" s="138"/>
      <c r="F164" s="138"/>
      <c r="G164" s="185"/>
    </row>
    <row r="165" spans="1:7" ht="28.5" customHeight="1" x14ac:dyDescent="0.25">
      <c r="A165" s="77">
        <v>156</v>
      </c>
      <c r="B165" s="156" t="str">
        <f>IFERROR(VLOOKUP($C165,Nachschlagen!$B$3:$C$65,2, FALSE),"-")</f>
        <v>-</v>
      </c>
      <c r="C165" s="161"/>
      <c r="D165" s="138"/>
      <c r="E165" s="138"/>
      <c r="F165" s="138"/>
      <c r="G165" s="185"/>
    </row>
    <row r="166" spans="1:7" ht="28.5" customHeight="1" x14ac:dyDescent="0.25">
      <c r="A166" s="77">
        <v>157</v>
      </c>
      <c r="B166" s="156" t="str">
        <f>IFERROR(VLOOKUP($C166,Nachschlagen!$B$3:$C$65,2, FALSE),"-")</f>
        <v>-</v>
      </c>
      <c r="C166" s="161"/>
      <c r="D166" s="138"/>
      <c r="E166" s="138"/>
      <c r="F166" s="138"/>
      <c r="G166" s="185"/>
    </row>
    <row r="167" spans="1:7" ht="28.5" customHeight="1" x14ac:dyDescent="0.25">
      <c r="A167" s="77">
        <v>158</v>
      </c>
      <c r="B167" s="156" t="str">
        <f>IFERROR(VLOOKUP($C167,Nachschlagen!$B$3:$C$65,2, FALSE),"-")</f>
        <v>-</v>
      </c>
      <c r="C167" s="161"/>
      <c r="D167" s="138"/>
      <c r="E167" s="138"/>
      <c r="F167" s="138"/>
      <c r="G167" s="185"/>
    </row>
    <row r="168" spans="1:7" ht="28.5" customHeight="1" x14ac:dyDescent="0.25">
      <c r="A168" s="77">
        <v>159</v>
      </c>
      <c r="B168" s="156" t="str">
        <f>IFERROR(VLOOKUP($C168,Nachschlagen!$B$3:$C$65,2, FALSE),"-")</f>
        <v>-</v>
      </c>
      <c r="C168" s="161"/>
      <c r="D168" s="138"/>
      <c r="E168" s="138"/>
      <c r="F168" s="138"/>
      <c r="G168" s="185"/>
    </row>
    <row r="169" spans="1:7" ht="28.5" customHeight="1" x14ac:dyDescent="0.25">
      <c r="A169" s="77">
        <v>160</v>
      </c>
      <c r="B169" s="156" t="str">
        <f>IFERROR(VLOOKUP($C169,Nachschlagen!$B$3:$C$65,2, FALSE),"-")</f>
        <v>-</v>
      </c>
      <c r="C169" s="161"/>
      <c r="D169" s="138"/>
      <c r="E169" s="138"/>
      <c r="F169" s="138"/>
      <c r="G169" s="185"/>
    </row>
    <row r="170" spans="1:7" ht="28.5" customHeight="1" x14ac:dyDescent="0.25">
      <c r="A170" s="77">
        <v>161</v>
      </c>
      <c r="B170" s="156" t="str">
        <f>IFERROR(VLOOKUP($C170,Nachschlagen!$B$3:$C$65,2, FALSE),"-")</f>
        <v>-</v>
      </c>
      <c r="C170" s="161"/>
      <c r="D170" s="138"/>
      <c r="E170" s="138"/>
      <c r="F170" s="138"/>
      <c r="G170" s="185"/>
    </row>
    <row r="171" spans="1:7" ht="28.5" customHeight="1" x14ac:dyDescent="0.25">
      <c r="A171" s="77">
        <v>162</v>
      </c>
      <c r="B171" s="156" t="str">
        <f>IFERROR(VLOOKUP($C171,Nachschlagen!$B$3:$C$65,2, FALSE),"-")</f>
        <v>-</v>
      </c>
      <c r="C171" s="161"/>
      <c r="D171" s="138"/>
      <c r="E171" s="138"/>
      <c r="F171" s="138"/>
      <c r="G171" s="185"/>
    </row>
    <row r="172" spans="1:7" ht="28.5" customHeight="1" x14ac:dyDescent="0.25">
      <c r="A172" s="77">
        <v>163</v>
      </c>
      <c r="B172" s="156" t="str">
        <f>IFERROR(VLOOKUP($C172,Nachschlagen!$B$3:$C$65,2, FALSE),"-")</f>
        <v>-</v>
      </c>
      <c r="C172" s="161"/>
      <c r="D172" s="138"/>
      <c r="E172" s="138"/>
      <c r="F172" s="138"/>
      <c r="G172" s="185"/>
    </row>
    <row r="173" spans="1:7" ht="28.5" customHeight="1" x14ac:dyDescent="0.25">
      <c r="A173" s="77">
        <v>164</v>
      </c>
      <c r="B173" s="156" t="str">
        <f>IFERROR(VLOOKUP($C173,Nachschlagen!$B$3:$C$65,2, FALSE),"-")</f>
        <v>-</v>
      </c>
      <c r="C173" s="161"/>
      <c r="D173" s="138"/>
      <c r="E173" s="138"/>
      <c r="F173" s="138"/>
      <c r="G173" s="185"/>
    </row>
    <row r="174" spans="1:7" ht="28.5" customHeight="1" x14ac:dyDescent="0.25">
      <c r="A174" s="77">
        <v>165</v>
      </c>
      <c r="B174" s="156" t="str">
        <f>IFERROR(VLOOKUP($C174,Nachschlagen!$B$3:$C$65,2, FALSE),"-")</f>
        <v>-</v>
      </c>
      <c r="C174" s="161"/>
      <c r="D174" s="138"/>
      <c r="E174" s="138"/>
      <c r="F174" s="138"/>
      <c r="G174" s="185"/>
    </row>
    <row r="175" spans="1:7" ht="28.5" customHeight="1" x14ac:dyDescent="0.25">
      <c r="A175" s="77">
        <v>166</v>
      </c>
      <c r="B175" s="156" t="str">
        <f>IFERROR(VLOOKUP($C175,Nachschlagen!$B$3:$C$65,2, FALSE),"-")</f>
        <v>-</v>
      </c>
      <c r="C175" s="161"/>
      <c r="D175" s="138"/>
      <c r="E175" s="138"/>
      <c r="F175" s="138"/>
      <c r="G175" s="185"/>
    </row>
    <row r="176" spans="1:7" ht="28.5" customHeight="1" x14ac:dyDescent="0.25">
      <c r="A176" s="77">
        <v>167</v>
      </c>
      <c r="B176" s="156" t="str">
        <f>IFERROR(VLOOKUP($C176,Nachschlagen!$B$3:$C$65,2, FALSE),"-")</f>
        <v>-</v>
      </c>
      <c r="C176" s="161"/>
      <c r="D176" s="138"/>
      <c r="E176" s="138"/>
      <c r="F176" s="138"/>
      <c r="G176" s="185"/>
    </row>
    <row r="177" spans="1:7" ht="28.5" customHeight="1" x14ac:dyDescent="0.25">
      <c r="A177" s="77">
        <v>168</v>
      </c>
      <c r="B177" s="156" t="str">
        <f>IFERROR(VLOOKUP($C177,Nachschlagen!$B$3:$C$65,2, FALSE),"-")</f>
        <v>-</v>
      </c>
      <c r="C177" s="161"/>
      <c r="D177" s="138"/>
      <c r="E177" s="138"/>
      <c r="F177" s="138"/>
      <c r="G177" s="185"/>
    </row>
    <row r="178" spans="1:7" ht="28.5" customHeight="1" x14ac:dyDescent="0.25">
      <c r="A178" s="77">
        <v>169</v>
      </c>
      <c r="B178" s="156" t="str">
        <f>IFERROR(VLOOKUP($C178,Nachschlagen!$B$3:$C$65,2, FALSE),"-")</f>
        <v>-</v>
      </c>
      <c r="C178" s="161"/>
      <c r="D178" s="138"/>
      <c r="E178" s="138"/>
      <c r="F178" s="138"/>
      <c r="G178" s="185"/>
    </row>
    <row r="179" spans="1:7" ht="28.5" customHeight="1" x14ac:dyDescent="0.25">
      <c r="A179" s="77">
        <v>170</v>
      </c>
      <c r="B179" s="156" t="str">
        <f>IFERROR(VLOOKUP($C179,Nachschlagen!$B$3:$C$65,2, FALSE),"-")</f>
        <v>-</v>
      </c>
      <c r="C179" s="161"/>
      <c r="D179" s="138"/>
      <c r="E179" s="138"/>
      <c r="F179" s="138"/>
      <c r="G179" s="185"/>
    </row>
    <row r="180" spans="1:7" ht="28.5" customHeight="1" x14ac:dyDescent="0.25">
      <c r="A180" s="77">
        <v>171</v>
      </c>
      <c r="B180" s="156" t="str">
        <f>IFERROR(VLOOKUP($C180,Nachschlagen!$B$3:$C$65,2, FALSE),"-")</f>
        <v>-</v>
      </c>
      <c r="C180" s="161"/>
      <c r="D180" s="138"/>
      <c r="E180" s="138"/>
      <c r="F180" s="138"/>
      <c r="G180" s="185"/>
    </row>
    <row r="181" spans="1:7" ht="28.5" customHeight="1" x14ac:dyDescent="0.25">
      <c r="A181" s="77">
        <v>172</v>
      </c>
      <c r="B181" s="156" t="str">
        <f>IFERROR(VLOOKUP($C181,Nachschlagen!$B$3:$C$65,2, FALSE),"-")</f>
        <v>-</v>
      </c>
      <c r="C181" s="161"/>
      <c r="D181" s="138"/>
      <c r="E181" s="138"/>
      <c r="F181" s="138"/>
      <c r="G181" s="185"/>
    </row>
    <row r="182" spans="1:7" ht="28.5" customHeight="1" x14ac:dyDescent="0.25">
      <c r="A182" s="77">
        <v>173</v>
      </c>
      <c r="B182" s="156" t="str">
        <f>IFERROR(VLOOKUP($C182,Nachschlagen!$B$3:$C$65,2, FALSE),"-")</f>
        <v>-</v>
      </c>
      <c r="C182" s="161"/>
      <c r="D182" s="138"/>
      <c r="E182" s="138"/>
      <c r="F182" s="138"/>
      <c r="G182" s="185"/>
    </row>
    <row r="183" spans="1:7" ht="28.5" customHeight="1" x14ac:dyDescent="0.25">
      <c r="A183" s="77">
        <v>174</v>
      </c>
      <c r="B183" s="156" t="str">
        <f>IFERROR(VLOOKUP($C183,Nachschlagen!$B$3:$C$65,2, FALSE),"-")</f>
        <v>-</v>
      </c>
      <c r="C183" s="161"/>
      <c r="D183" s="138"/>
      <c r="E183" s="138"/>
      <c r="F183" s="138"/>
      <c r="G183" s="185"/>
    </row>
    <row r="184" spans="1:7" ht="28.5" customHeight="1" x14ac:dyDescent="0.25">
      <c r="A184" s="77">
        <v>175</v>
      </c>
      <c r="B184" s="156" t="str">
        <f>IFERROR(VLOOKUP($C184,Nachschlagen!$B$3:$C$65,2, FALSE),"-")</f>
        <v>-</v>
      </c>
      <c r="C184" s="161"/>
      <c r="D184" s="138"/>
      <c r="E184" s="138"/>
      <c r="F184" s="138"/>
      <c r="G184" s="185"/>
    </row>
    <row r="185" spans="1:7" ht="28.5" customHeight="1" x14ac:dyDescent="0.25">
      <c r="A185" s="77">
        <v>176</v>
      </c>
      <c r="B185" s="156" t="str">
        <f>IFERROR(VLOOKUP($C185,Nachschlagen!$B$3:$C$65,2, FALSE),"-")</f>
        <v>-</v>
      </c>
      <c r="C185" s="161"/>
      <c r="D185" s="138"/>
      <c r="E185" s="138"/>
      <c r="F185" s="138"/>
      <c r="G185" s="185"/>
    </row>
    <row r="186" spans="1:7" ht="28.5" customHeight="1" x14ac:dyDescent="0.25">
      <c r="A186" s="77">
        <v>177</v>
      </c>
      <c r="B186" s="156" t="str">
        <f>IFERROR(VLOOKUP($C186,Nachschlagen!$B$3:$C$65,2, FALSE),"-")</f>
        <v>-</v>
      </c>
      <c r="C186" s="161"/>
      <c r="D186" s="138"/>
      <c r="E186" s="138"/>
      <c r="F186" s="138"/>
      <c r="G186" s="185"/>
    </row>
    <row r="187" spans="1:7" ht="28.5" customHeight="1" x14ac:dyDescent="0.25">
      <c r="A187" s="77">
        <v>178</v>
      </c>
      <c r="B187" s="156" t="str">
        <f>IFERROR(VLOOKUP($C187,Nachschlagen!$B$3:$C$65,2, FALSE),"-")</f>
        <v>-</v>
      </c>
      <c r="C187" s="161"/>
      <c r="D187" s="138"/>
      <c r="E187" s="138"/>
      <c r="F187" s="138"/>
      <c r="G187" s="185"/>
    </row>
    <row r="188" spans="1:7" ht="28.5" customHeight="1" x14ac:dyDescent="0.25">
      <c r="A188" s="77">
        <v>179</v>
      </c>
      <c r="B188" s="156" t="str">
        <f>IFERROR(VLOOKUP($C188,Nachschlagen!$B$3:$C$65,2, FALSE),"-")</f>
        <v>-</v>
      </c>
      <c r="C188" s="161"/>
      <c r="D188" s="138"/>
      <c r="E188" s="138"/>
      <c r="F188" s="138"/>
      <c r="G188" s="185"/>
    </row>
    <row r="189" spans="1:7" ht="28.5" customHeight="1" x14ac:dyDescent="0.25">
      <c r="A189" s="77">
        <v>180</v>
      </c>
      <c r="B189" s="156" t="str">
        <f>IFERROR(VLOOKUP($C189,Nachschlagen!$B$3:$C$65,2, FALSE),"-")</f>
        <v>-</v>
      </c>
      <c r="C189" s="161"/>
      <c r="D189" s="138"/>
      <c r="E189" s="138"/>
      <c r="F189" s="138"/>
      <c r="G189" s="185"/>
    </row>
    <row r="190" spans="1:7" ht="28.5" customHeight="1" x14ac:dyDescent="0.25">
      <c r="A190" s="77">
        <v>181</v>
      </c>
      <c r="B190" s="156" t="str">
        <f>IFERROR(VLOOKUP($C190,Nachschlagen!$B$3:$C$65,2, FALSE),"-")</f>
        <v>-</v>
      </c>
      <c r="C190" s="161"/>
      <c r="D190" s="138"/>
      <c r="E190" s="138"/>
      <c r="F190" s="138"/>
      <c r="G190" s="185"/>
    </row>
    <row r="191" spans="1:7" ht="28.5" customHeight="1" x14ac:dyDescent="0.25">
      <c r="A191" s="77">
        <v>182</v>
      </c>
      <c r="B191" s="156" t="str">
        <f>IFERROR(VLOOKUP($C191,Nachschlagen!$B$3:$C$65,2, FALSE),"-")</f>
        <v>-</v>
      </c>
      <c r="C191" s="161"/>
      <c r="D191" s="138"/>
      <c r="E191" s="138"/>
      <c r="F191" s="138"/>
      <c r="G191" s="185"/>
    </row>
    <row r="192" spans="1:7" ht="28.5" customHeight="1" x14ac:dyDescent="0.25">
      <c r="A192" s="77">
        <v>183</v>
      </c>
      <c r="B192" s="156" t="str">
        <f>IFERROR(VLOOKUP($C192,Nachschlagen!$B$3:$C$65,2, FALSE),"-")</f>
        <v>-</v>
      </c>
      <c r="C192" s="161"/>
      <c r="D192" s="138"/>
      <c r="E192" s="138"/>
      <c r="F192" s="138"/>
      <c r="G192" s="185"/>
    </row>
    <row r="193" spans="1:7" ht="28.5" customHeight="1" x14ac:dyDescent="0.25">
      <c r="A193" s="77">
        <v>184</v>
      </c>
      <c r="B193" s="156" t="str">
        <f>IFERROR(VLOOKUP($C193,Nachschlagen!$B$3:$C$65,2, FALSE),"-")</f>
        <v>-</v>
      </c>
      <c r="C193" s="161"/>
      <c r="D193" s="138"/>
      <c r="E193" s="138"/>
      <c r="F193" s="138"/>
      <c r="G193" s="185"/>
    </row>
    <row r="194" spans="1:7" ht="28.5" customHeight="1" x14ac:dyDescent="0.25">
      <c r="A194" s="77">
        <v>185</v>
      </c>
      <c r="B194" s="156" t="str">
        <f>IFERROR(VLOOKUP($C194,Nachschlagen!$B$3:$C$65,2, FALSE),"-")</f>
        <v>-</v>
      </c>
      <c r="C194" s="161"/>
      <c r="D194" s="138"/>
      <c r="E194" s="138"/>
      <c r="F194" s="138"/>
      <c r="G194" s="185"/>
    </row>
    <row r="195" spans="1:7" ht="28.5" customHeight="1" x14ac:dyDescent="0.25">
      <c r="A195" s="77">
        <v>186</v>
      </c>
      <c r="B195" s="156" t="str">
        <f>IFERROR(VLOOKUP($C195,Nachschlagen!$B$3:$C$65,2, FALSE),"-")</f>
        <v>-</v>
      </c>
      <c r="C195" s="161"/>
      <c r="D195" s="138"/>
      <c r="E195" s="138"/>
      <c r="F195" s="138"/>
      <c r="G195" s="185"/>
    </row>
    <row r="196" spans="1:7" ht="28.5" customHeight="1" x14ac:dyDescent="0.25">
      <c r="A196" s="77">
        <v>187</v>
      </c>
      <c r="B196" s="156" t="str">
        <f>IFERROR(VLOOKUP($C196,Nachschlagen!$B$3:$C$65,2, FALSE),"-")</f>
        <v>-</v>
      </c>
      <c r="C196" s="161"/>
      <c r="D196" s="138"/>
      <c r="E196" s="138"/>
      <c r="F196" s="138"/>
      <c r="G196" s="185"/>
    </row>
    <row r="197" spans="1:7" ht="28.5" customHeight="1" x14ac:dyDescent="0.25">
      <c r="A197" s="77">
        <v>188</v>
      </c>
      <c r="B197" s="156" t="str">
        <f>IFERROR(VLOOKUP($C197,Nachschlagen!$B$3:$C$65,2, FALSE),"-")</f>
        <v>-</v>
      </c>
      <c r="C197" s="161"/>
      <c r="D197" s="138"/>
      <c r="E197" s="138"/>
      <c r="F197" s="138"/>
      <c r="G197" s="185"/>
    </row>
    <row r="198" spans="1:7" ht="28.5" customHeight="1" x14ac:dyDescent="0.25">
      <c r="A198" s="77">
        <v>189</v>
      </c>
      <c r="B198" s="156" t="str">
        <f>IFERROR(VLOOKUP($C198,Nachschlagen!$B$3:$C$65,2, FALSE),"-")</f>
        <v>-</v>
      </c>
      <c r="C198" s="161"/>
      <c r="D198" s="138"/>
      <c r="E198" s="138"/>
      <c r="F198" s="138"/>
      <c r="G198" s="185"/>
    </row>
    <row r="199" spans="1:7" ht="28.5" customHeight="1" x14ac:dyDescent="0.25">
      <c r="A199" s="77">
        <v>190</v>
      </c>
      <c r="B199" s="156" t="str">
        <f>IFERROR(VLOOKUP($C199,Nachschlagen!$B$3:$C$65,2, FALSE),"-")</f>
        <v>-</v>
      </c>
      <c r="C199" s="161"/>
      <c r="D199" s="138"/>
      <c r="E199" s="138"/>
      <c r="F199" s="138"/>
      <c r="G199" s="185"/>
    </row>
    <row r="200" spans="1:7" ht="28.5" customHeight="1" x14ac:dyDescent="0.25">
      <c r="A200" s="77">
        <v>191</v>
      </c>
      <c r="B200" s="156" t="str">
        <f>IFERROR(VLOOKUP($C200,Nachschlagen!$B$3:$C$65,2, FALSE),"-")</f>
        <v>-</v>
      </c>
      <c r="C200" s="161"/>
      <c r="D200" s="138"/>
      <c r="E200" s="138"/>
      <c r="F200" s="138"/>
      <c r="G200" s="185"/>
    </row>
    <row r="201" spans="1:7" ht="28.5" customHeight="1" x14ac:dyDescent="0.25">
      <c r="A201" s="77">
        <v>192</v>
      </c>
      <c r="B201" s="156" t="str">
        <f>IFERROR(VLOOKUP($C201,Nachschlagen!$B$3:$C$65,2, FALSE),"-")</f>
        <v>-</v>
      </c>
      <c r="C201" s="161"/>
      <c r="D201" s="138"/>
      <c r="E201" s="138"/>
      <c r="F201" s="138"/>
      <c r="G201" s="185"/>
    </row>
    <row r="202" spans="1:7" ht="28.5" customHeight="1" x14ac:dyDescent="0.25">
      <c r="A202" s="77">
        <v>193</v>
      </c>
      <c r="B202" s="156" t="str">
        <f>IFERROR(VLOOKUP($C202,Nachschlagen!$B$3:$C$65,2, FALSE),"-")</f>
        <v>-</v>
      </c>
      <c r="C202" s="161"/>
      <c r="D202" s="138"/>
      <c r="E202" s="138"/>
      <c r="F202" s="138"/>
      <c r="G202" s="185"/>
    </row>
    <row r="203" spans="1:7" ht="28.5" customHeight="1" x14ac:dyDescent="0.25">
      <c r="A203" s="77">
        <v>194</v>
      </c>
      <c r="B203" s="156" t="str">
        <f>IFERROR(VLOOKUP($C203,Nachschlagen!$B$3:$C$65,2, FALSE),"-")</f>
        <v>-</v>
      </c>
      <c r="C203" s="161"/>
      <c r="D203" s="138"/>
      <c r="E203" s="138"/>
      <c r="F203" s="138"/>
      <c r="G203" s="185"/>
    </row>
    <row r="204" spans="1:7" ht="28.5" customHeight="1" x14ac:dyDescent="0.25">
      <c r="A204" s="77">
        <v>195</v>
      </c>
      <c r="B204" s="156" t="str">
        <f>IFERROR(VLOOKUP($C204,Nachschlagen!$B$3:$C$65,2, FALSE),"-")</f>
        <v>-</v>
      </c>
      <c r="C204" s="161"/>
      <c r="D204" s="138"/>
      <c r="E204" s="138"/>
      <c r="F204" s="138"/>
      <c r="G204" s="185"/>
    </row>
    <row r="205" spans="1:7" ht="28.5" customHeight="1" x14ac:dyDescent="0.25">
      <c r="A205" s="77">
        <v>196</v>
      </c>
      <c r="B205" s="156" t="str">
        <f>IFERROR(VLOOKUP($C205,Nachschlagen!$B$3:$C$65,2, FALSE),"-")</f>
        <v>-</v>
      </c>
      <c r="C205" s="161"/>
      <c r="D205" s="138"/>
      <c r="E205" s="138"/>
      <c r="F205" s="138"/>
      <c r="G205" s="185"/>
    </row>
    <row r="206" spans="1:7" ht="28.5" customHeight="1" x14ac:dyDescent="0.25">
      <c r="A206" s="77">
        <v>197</v>
      </c>
      <c r="B206" s="156" t="str">
        <f>IFERROR(VLOOKUP($C206,Nachschlagen!$B$3:$C$65,2, FALSE),"-")</f>
        <v>-</v>
      </c>
      <c r="C206" s="161"/>
      <c r="D206" s="138"/>
      <c r="E206" s="138"/>
      <c r="F206" s="138"/>
      <c r="G206" s="185"/>
    </row>
    <row r="207" spans="1:7" ht="28.5" customHeight="1" x14ac:dyDescent="0.25">
      <c r="A207" s="77">
        <v>198</v>
      </c>
      <c r="B207" s="156" t="str">
        <f>IFERROR(VLOOKUP($C207,Nachschlagen!$B$3:$C$65,2, FALSE),"-")</f>
        <v>-</v>
      </c>
      <c r="C207" s="161"/>
      <c r="D207" s="138"/>
      <c r="E207" s="138"/>
      <c r="F207" s="138"/>
      <c r="G207" s="185"/>
    </row>
    <row r="208" spans="1:7" ht="28.5" customHeight="1" x14ac:dyDescent="0.25">
      <c r="A208" s="77">
        <v>199</v>
      </c>
      <c r="B208" s="156" t="str">
        <f>IFERROR(VLOOKUP($C208,Nachschlagen!$B$3:$C$65,2, FALSE),"-")</f>
        <v>-</v>
      </c>
      <c r="C208" s="161"/>
      <c r="D208" s="138"/>
      <c r="E208" s="138"/>
      <c r="F208" s="138"/>
      <c r="G208" s="185"/>
    </row>
    <row r="209" spans="1:7" ht="28.5" customHeight="1" x14ac:dyDescent="0.25">
      <c r="A209" s="77">
        <v>200</v>
      </c>
      <c r="B209" s="156" t="str">
        <f>IFERROR(VLOOKUP($C209,Nachschlagen!$B$3:$C$65,2, FALSE),"-")</f>
        <v>-</v>
      </c>
      <c r="C209" s="161"/>
      <c r="D209" s="138"/>
      <c r="E209" s="138"/>
      <c r="F209" s="138"/>
      <c r="G209" s="185"/>
    </row>
    <row r="210" spans="1:7" ht="28.5" customHeight="1" x14ac:dyDescent="0.25">
      <c r="A210" s="77">
        <v>201</v>
      </c>
      <c r="B210" s="156" t="str">
        <f>IFERROR(VLOOKUP($C210,Nachschlagen!$B$3:$C$65,2, FALSE),"-")</f>
        <v>-</v>
      </c>
      <c r="C210" s="161"/>
      <c r="D210" s="138"/>
      <c r="E210" s="138"/>
      <c r="F210" s="138"/>
      <c r="G210" s="185"/>
    </row>
    <row r="211" spans="1:7" ht="28.5" customHeight="1" x14ac:dyDescent="0.25">
      <c r="A211" s="77">
        <v>202</v>
      </c>
      <c r="B211" s="156" t="str">
        <f>IFERROR(VLOOKUP($C211,Nachschlagen!$B$3:$C$65,2, FALSE),"-")</f>
        <v>-</v>
      </c>
      <c r="C211" s="161"/>
      <c r="D211" s="138"/>
      <c r="E211" s="138"/>
      <c r="F211" s="138"/>
      <c r="G211" s="185"/>
    </row>
    <row r="212" spans="1:7" ht="28.5" customHeight="1" x14ac:dyDescent="0.25">
      <c r="A212" s="77">
        <v>203</v>
      </c>
      <c r="B212" s="156" t="str">
        <f>IFERROR(VLOOKUP($C212,Nachschlagen!$B$3:$C$65,2, FALSE),"-")</f>
        <v>-</v>
      </c>
      <c r="C212" s="161"/>
      <c r="D212" s="138"/>
      <c r="E212" s="138"/>
      <c r="F212" s="138"/>
      <c r="G212" s="185"/>
    </row>
    <row r="213" spans="1:7" ht="28.5" customHeight="1" x14ac:dyDescent="0.25">
      <c r="A213" s="77">
        <v>204</v>
      </c>
      <c r="B213" s="156" t="str">
        <f>IFERROR(VLOOKUP($C213,Nachschlagen!$B$3:$C$65,2, FALSE),"-")</f>
        <v>-</v>
      </c>
      <c r="C213" s="161"/>
      <c r="D213" s="138"/>
      <c r="E213" s="138"/>
      <c r="F213" s="138"/>
      <c r="G213" s="185"/>
    </row>
    <row r="214" spans="1:7" ht="28.5" customHeight="1" x14ac:dyDescent="0.25">
      <c r="A214" s="77">
        <v>205</v>
      </c>
      <c r="B214" s="156" t="str">
        <f>IFERROR(VLOOKUP($C214,Nachschlagen!$B$3:$C$65,2, FALSE),"-")</f>
        <v>-</v>
      </c>
      <c r="C214" s="161"/>
      <c r="D214" s="138"/>
      <c r="E214" s="138"/>
      <c r="F214" s="138"/>
      <c r="G214" s="185"/>
    </row>
    <row r="215" spans="1:7" ht="28.5" customHeight="1" x14ac:dyDescent="0.25">
      <c r="A215" s="77">
        <v>206</v>
      </c>
      <c r="B215" s="156" t="str">
        <f>IFERROR(VLOOKUP($C215,Nachschlagen!$B$3:$C$65,2, FALSE),"-")</f>
        <v>-</v>
      </c>
      <c r="C215" s="161"/>
      <c r="D215" s="138"/>
      <c r="E215" s="138"/>
      <c r="F215" s="138"/>
      <c r="G215" s="185"/>
    </row>
    <row r="216" spans="1:7" ht="28.5" customHeight="1" x14ac:dyDescent="0.25">
      <c r="A216" s="77">
        <v>207</v>
      </c>
      <c r="B216" s="156" t="str">
        <f>IFERROR(VLOOKUP($C216,Nachschlagen!$B$3:$C$65,2, FALSE),"-")</f>
        <v>-</v>
      </c>
      <c r="C216" s="161"/>
      <c r="D216" s="138"/>
      <c r="E216" s="138"/>
      <c r="F216" s="138"/>
      <c r="G216" s="185"/>
    </row>
    <row r="217" spans="1:7" ht="28.5" customHeight="1" x14ac:dyDescent="0.25">
      <c r="A217" s="77">
        <v>208</v>
      </c>
      <c r="B217" s="156" t="str">
        <f>IFERROR(VLOOKUP($C217,Nachschlagen!$B$3:$C$65,2, FALSE),"-")</f>
        <v>-</v>
      </c>
      <c r="C217" s="161"/>
      <c r="D217" s="138"/>
      <c r="E217" s="138"/>
      <c r="F217" s="138"/>
      <c r="G217" s="185"/>
    </row>
    <row r="218" spans="1:7" ht="28.5" customHeight="1" x14ac:dyDescent="0.25">
      <c r="A218" s="77">
        <v>209</v>
      </c>
      <c r="B218" s="156" t="str">
        <f>IFERROR(VLOOKUP($C218,Nachschlagen!$B$3:$C$65,2, FALSE),"-")</f>
        <v>-</v>
      </c>
      <c r="C218" s="161"/>
      <c r="D218" s="138"/>
      <c r="E218" s="138"/>
      <c r="F218" s="138"/>
      <c r="G218" s="185"/>
    </row>
    <row r="219" spans="1:7" ht="28.5" customHeight="1" x14ac:dyDescent="0.25">
      <c r="A219" s="77">
        <v>210</v>
      </c>
      <c r="B219" s="156" t="str">
        <f>IFERROR(VLOOKUP($C219,Nachschlagen!$B$3:$C$65,2, FALSE),"-")</f>
        <v>-</v>
      </c>
      <c r="C219" s="161"/>
      <c r="D219" s="138"/>
      <c r="E219" s="138"/>
      <c r="F219" s="138"/>
      <c r="G219" s="185"/>
    </row>
    <row r="220" spans="1:7" ht="28.5" customHeight="1" x14ac:dyDescent="0.25">
      <c r="A220" s="77">
        <v>211</v>
      </c>
      <c r="B220" s="156" t="str">
        <f>IFERROR(VLOOKUP($C220,Nachschlagen!$B$3:$C$65,2, FALSE),"-")</f>
        <v>-</v>
      </c>
      <c r="C220" s="161"/>
      <c r="D220" s="138"/>
      <c r="E220" s="138"/>
      <c r="F220" s="138"/>
      <c r="G220" s="185"/>
    </row>
    <row r="221" spans="1:7" ht="28.5" customHeight="1" x14ac:dyDescent="0.25">
      <c r="A221" s="77">
        <v>212</v>
      </c>
      <c r="B221" s="156" t="str">
        <f>IFERROR(VLOOKUP($C221,Nachschlagen!$B$3:$C$65,2, FALSE),"-")</f>
        <v>-</v>
      </c>
      <c r="C221" s="161"/>
      <c r="D221" s="138"/>
      <c r="E221" s="138"/>
      <c r="F221" s="138"/>
      <c r="G221" s="185"/>
    </row>
    <row r="222" spans="1:7" ht="28.5" customHeight="1" x14ac:dyDescent="0.25">
      <c r="A222" s="77">
        <v>213</v>
      </c>
      <c r="B222" s="156" t="str">
        <f>IFERROR(VLOOKUP($C222,Nachschlagen!$B$3:$C$65,2, FALSE),"-")</f>
        <v>-</v>
      </c>
      <c r="C222" s="161"/>
      <c r="D222" s="138"/>
      <c r="E222" s="138"/>
      <c r="F222" s="138"/>
      <c r="G222" s="185"/>
    </row>
    <row r="223" spans="1:7" ht="28.5" customHeight="1" x14ac:dyDescent="0.25">
      <c r="A223" s="77">
        <v>214</v>
      </c>
      <c r="B223" s="156" t="str">
        <f>IFERROR(VLOOKUP($C223,Nachschlagen!$B$3:$C$65,2, FALSE),"-")</f>
        <v>-</v>
      </c>
      <c r="C223" s="161"/>
      <c r="D223" s="138"/>
      <c r="E223" s="138"/>
      <c r="F223" s="138"/>
      <c r="G223" s="185"/>
    </row>
    <row r="224" spans="1:7" ht="28.5" customHeight="1" x14ac:dyDescent="0.25">
      <c r="A224" s="77">
        <v>215</v>
      </c>
      <c r="B224" s="156" t="str">
        <f>IFERROR(VLOOKUP($C224,Nachschlagen!$B$3:$C$65,2, FALSE),"-")</f>
        <v>-</v>
      </c>
      <c r="C224" s="161"/>
      <c r="D224" s="138"/>
      <c r="E224" s="138"/>
      <c r="F224" s="138"/>
      <c r="G224" s="185"/>
    </row>
    <row r="225" spans="1:7" ht="28.5" customHeight="1" x14ac:dyDescent="0.25">
      <c r="A225" s="77">
        <v>216</v>
      </c>
      <c r="B225" s="156" t="str">
        <f>IFERROR(VLOOKUP($C225,Nachschlagen!$B$3:$C$65,2, FALSE),"-")</f>
        <v>-</v>
      </c>
      <c r="C225" s="161"/>
      <c r="D225" s="138"/>
      <c r="E225" s="138"/>
      <c r="F225" s="138"/>
      <c r="G225" s="185"/>
    </row>
    <row r="226" spans="1:7" ht="28.5" customHeight="1" x14ac:dyDescent="0.25">
      <c r="A226" s="77">
        <v>217</v>
      </c>
      <c r="B226" s="156" t="str">
        <f>IFERROR(VLOOKUP($C226,Nachschlagen!$B$3:$C$65,2, FALSE),"-")</f>
        <v>-</v>
      </c>
      <c r="C226" s="161"/>
      <c r="D226" s="138"/>
      <c r="E226" s="138"/>
      <c r="F226" s="138"/>
      <c r="G226" s="185"/>
    </row>
    <row r="227" spans="1:7" ht="28.5" customHeight="1" x14ac:dyDescent="0.25">
      <c r="A227" s="77">
        <v>218</v>
      </c>
      <c r="B227" s="156" t="str">
        <f>IFERROR(VLOOKUP($C227,Nachschlagen!$B$3:$C$65,2, FALSE),"-")</f>
        <v>-</v>
      </c>
      <c r="C227" s="161"/>
      <c r="D227" s="138"/>
      <c r="E227" s="138"/>
      <c r="F227" s="138"/>
      <c r="G227" s="185"/>
    </row>
    <row r="228" spans="1:7" ht="28.5" customHeight="1" x14ac:dyDescent="0.25">
      <c r="A228" s="77">
        <v>219</v>
      </c>
      <c r="B228" s="156" t="str">
        <f>IFERROR(VLOOKUP($C228,Nachschlagen!$B$3:$C$65,2, FALSE),"-")</f>
        <v>-</v>
      </c>
      <c r="C228" s="161"/>
      <c r="D228" s="138"/>
      <c r="E228" s="138"/>
      <c r="F228" s="138"/>
      <c r="G228" s="185"/>
    </row>
    <row r="229" spans="1:7" ht="28.5" customHeight="1" x14ac:dyDescent="0.25">
      <c r="A229" s="77">
        <v>220</v>
      </c>
      <c r="B229" s="156" t="str">
        <f>IFERROR(VLOOKUP($C229,Nachschlagen!$B$3:$C$65,2, FALSE),"-")</f>
        <v>-</v>
      </c>
      <c r="C229" s="161"/>
      <c r="D229" s="138"/>
      <c r="E229" s="138"/>
      <c r="F229" s="138"/>
      <c r="G229" s="185"/>
    </row>
    <row r="230" spans="1:7" ht="28.5" customHeight="1" x14ac:dyDescent="0.25">
      <c r="A230" s="77">
        <v>221</v>
      </c>
      <c r="B230" s="156" t="str">
        <f>IFERROR(VLOOKUP($C230,Nachschlagen!$B$3:$C$65,2, FALSE),"-")</f>
        <v>-</v>
      </c>
      <c r="C230" s="161"/>
      <c r="D230" s="138"/>
      <c r="E230" s="138"/>
      <c r="F230" s="138"/>
      <c r="G230" s="185"/>
    </row>
    <row r="231" spans="1:7" ht="28.5" customHeight="1" x14ac:dyDescent="0.25">
      <c r="A231" s="77">
        <v>222</v>
      </c>
      <c r="B231" s="156" t="str">
        <f>IFERROR(VLOOKUP($C231,Nachschlagen!$B$3:$C$65,2, FALSE),"-")</f>
        <v>-</v>
      </c>
      <c r="C231" s="161"/>
      <c r="D231" s="138"/>
      <c r="E231" s="138"/>
      <c r="F231" s="138"/>
      <c r="G231" s="185"/>
    </row>
    <row r="232" spans="1:7" ht="28.5" customHeight="1" x14ac:dyDescent="0.25">
      <c r="A232" s="77">
        <v>223</v>
      </c>
      <c r="B232" s="156" t="str">
        <f>IFERROR(VLOOKUP($C232,Nachschlagen!$B$3:$C$65,2, FALSE),"-")</f>
        <v>-</v>
      </c>
      <c r="C232" s="161"/>
      <c r="D232" s="138"/>
      <c r="E232" s="138"/>
      <c r="F232" s="138"/>
      <c r="G232" s="185"/>
    </row>
    <row r="233" spans="1:7" ht="28.5" customHeight="1" x14ac:dyDescent="0.25">
      <c r="A233" s="77">
        <v>224</v>
      </c>
      <c r="B233" s="156" t="str">
        <f>IFERROR(VLOOKUP($C233,Nachschlagen!$B$3:$C$65,2, FALSE),"-")</f>
        <v>-</v>
      </c>
      <c r="C233" s="161"/>
      <c r="D233" s="138"/>
      <c r="E233" s="138"/>
      <c r="F233" s="138"/>
      <c r="G233" s="185"/>
    </row>
    <row r="234" spans="1:7" ht="28.5" customHeight="1" x14ac:dyDescent="0.25">
      <c r="A234" s="77">
        <v>225</v>
      </c>
      <c r="B234" s="156" t="str">
        <f>IFERROR(VLOOKUP($C234,Nachschlagen!$B$3:$C$65,2, FALSE),"-")</f>
        <v>-</v>
      </c>
      <c r="C234" s="161"/>
      <c r="D234" s="138"/>
      <c r="E234" s="138"/>
      <c r="F234" s="138"/>
      <c r="G234" s="185"/>
    </row>
    <row r="235" spans="1:7" ht="28.5" customHeight="1" x14ac:dyDescent="0.25">
      <c r="A235" s="77">
        <v>226</v>
      </c>
      <c r="B235" s="156" t="str">
        <f>IFERROR(VLOOKUP($C235,Nachschlagen!$B$3:$C$65,2, FALSE),"-")</f>
        <v>-</v>
      </c>
      <c r="C235" s="161"/>
      <c r="D235" s="138"/>
      <c r="E235" s="138"/>
      <c r="F235" s="138"/>
      <c r="G235" s="185"/>
    </row>
    <row r="236" spans="1:7" ht="28.5" customHeight="1" x14ac:dyDescent="0.25">
      <c r="A236" s="77">
        <v>227</v>
      </c>
      <c r="B236" s="156" t="str">
        <f>IFERROR(VLOOKUP($C236,Nachschlagen!$B$3:$C$65,2, FALSE),"-")</f>
        <v>-</v>
      </c>
      <c r="C236" s="161"/>
      <c r="D236" s="138"/>
      <c r="E236" s="138"/>
      <c r="F236" s="138"/>
      <c r="G236" s="185"/>
    </row>
    <row r="237" spans="1:7" ht="28.5" customHeight="1" x14ac:dyDescent="0.25">
      <c r="A237" s="77">
        <v>228</v>
      </c>
      <c r="B237" s="156" t="str">
        <f>IFERROR(VLOOKUP($C237,Nachschlagen!$B$3:$C$65,2, FALSE),"-")</f>
        <v>-</v>
      </c>
      <c r="C237" s="161"/>
      <c r="D237" s="138"/>
      <c r="E237" s="138"/>
      <c r="F237" s="138"/>
      <c r="G237" s="185"/>
    </row>
    <row r="238" spans="1:7" ht="28.5" customHeight="1" x14ac:dyDescent="0.25">
      <c r="A238" s="77">
        <v>229</v>
      </c>
      <c r="B238" s="156" t="str">
        <f>IFERROR(VLOOKUP($C238,Nachschlagen!$B$3:$C$65,2, FALSE),"-")</f>
        <v>-</v>
      </c>
      <c r="C238" s="161"/>
      <c r="D238" s="138"/>
      <c r="E238" s="138"/>
      <c r="F238" s="138"/>
      <c r="G238" s="185"/>
    </row>
    <row r="239" spans="1:7" ht="28.5" customHeight="1" x14ac:dyDescent="0.25">
      <c r="A239" s="77">
        <v>230</v>
      </c>
      <c r="B239" s="156" t="str">
        <f>IFERROR(VLOOKUP($C239,Nachschlagen!$B$3:$C$65,2, FALSE),"-")</f>
        <v>-</v>
      </c>
      <c r="C239" s="161"/>
      <c r="D239" s="138"/>
      <c r="E239" s="138"/>
      <c r="F239" s="138"/>
      <c r="G239" s="185"/>
    </row>
    <row r="240" spans="1:7" ht="28.5" customHeight="1" x14ac:dyDescent="0.25">
      <c r="A240" s="77">
        <v>231</v>
      </c>
      <c r="B240" s="156" t="str">
        <f>IFERROR(VLOOKUP($C240,Nachschlagen!$B$3:$C$65,2, FALSE),"-")</f>
        <v>-</v>
      </c>
      <c r="C240" s="161"/>
      <c r="D240" s="138"/>
      <c r="E240" s="138"/>
      <c r="F240" s="138"/>
      <c r="G240" s="185"/>
    </row>
    <row r="241" spans="1:7" ht="28.5" customHeight="1" x14ac:dyDescent="0.25">
      <c r="A241" s="77">
        <v>232</v>
      </c>
      <c r="B241" s="156" t="str">
        <f>IFERROR(VLOOKUP($C241,Nachschlagen!$B$3:$C$65,2, FALSE),"-")</f>
        <v>-</v>
      </c>
      <c r="C241" s="161"/>
      <c r="D241" s="138"/>
      <c r="E241" s="138"/>
      <c r="F241" s="138"/>
      <c r="G241" s="185"/>
    </row>
    <row r="242" spans="1:7" ht="28.5" customHeight="1" x14ac:dyDescent="0.25">
      <c r="A242" s="77">
        <v>233</v>
      </c>
      <c r="B242" s="156" t="str">
        <f>IFERROR(VLOOKUP($C242,Nachschlagen!$B$3:$C$65,2, FALSE),"-")</f>
        <v>-</v>
      </c>
      <c r="C242" s="161"/>
      <c r="D242" s="138"/>
      <c r="E242" s="138"/>
      <c r="F242" s="138"/>
      <c r="G242" s="185"/>
    </row>
    <row r="243" spans="1:7" ht="28.5" customHeight="1" x14ac:dyDescent="0.25">
      <c r="A243" s="77">
        <v>234</v>
      </c>
      <c r="B243" s="156" t="str">
        <f>IFERROR(VLOOKUP($C243,Nachschlagen!$B$3:$C$65,2, FALSE),"-")</f>
        <v>-</v>
      </c>
      <c r="C243" s="161"/>
      <c r="D243" s="138"/>
      <c r="E243" s="138"/>
      <c r="F243" s="138"/>
      <c r="G243" s="185"/>
    </row>
    <row r="244" spans="1:7" ht="28.5" customHeight="1" x14ac:dyDescent="0.25">
      <c r="A244" s="77">
        <v>235</v>
      </c>
      <c r="B244" s="156" t="str">
        <f>IFERROR(VLOOKUP($C244,Nachschlagen!$B$3:$C$65,2, FALSE),"-")</f>
        <v>-</v>
      </c>
      <c r="C244" s="161"/>
      <c r="D244" s="138"/>
      <c r="E244" s="138"/>
      <c r="F244" s="138"/>
      <c r="G244" s="185"/>
    </row>
    <row r="245" spans="1:7" ht="28.5" customHeight="1" x14ac:dyDescent="0.25">
      <c r="A245" s="77">
        <v>236</v>
      </c>
      <c r="B245" s="156" t="str">
        <f>IFERROR(VLOOKUP($C245,Nachschlagen!$B$3:$C$65,2, FALSE),"-")</f>
        <v>-</v>
      </c>
      <c r="C245" s="161"/>
      <c r="D245" s="138"/>
      <c r="E245" s="138"/>
      <c r="F245" s="138"/>
      <c r="G245" s="185"/>
    </row>
    <row r="246" spans="1:7" ht="28.5" customHeight="1" x14ac:dyDescent="0.25">
      <c r="A246" s="77">
        <v>237</v>
      </c>
      <c r="B246" s="156" t="str">
        <f>IFERROR(VLOOKUP($C246,Nachschlagen!$B$3:$C$65,2, FALSE),"-")</f>
        <v>-</v>
      </c>
      <c r="C246" s="161"/>
      <c r="D246" s="138"/>
      <c r="E246" s="138"/>
      <c r="F246" s="138"/>
      <c r="G246" s="185"/>
    </row>
    <row r="247" spans="1:7" ht="28.5" customHeight="1" x14ac:dyDescent="0.25">
      <c r="A247" s="77">
        <v>238</v>
      </c>
      <c r="B247" s="156" t="str">
        <f>IFERROR(VLOOKUP($C247,Nachschlagen!$B$3:$C$65,2, FALSE),"-")</f>
        <v>-</v>
      </c>
      <c r="C247" s="161"/>
      <c r="D247" s="138"/>
      <c r="E247" s="138"/>
      <c r="F247" s="138"/>
      <c r="G247" s="185"/>
    </row>
    <row r="248" spans="1:7" ht="28.5" customHeight="1" x14ac:dyDescent="0.25">
      <c r="A248" s="77">
        <v>239</v>
      </c>
      <c r="B248" s="156" t="str">
        <f>IFERROR(VLOOKUP($C248,Nachschlagen!$B$3:$C$65,2, FALSE),"-")</f>
        <v>-</v>
      </c>
      <c r="C248" s="161"/>
      <c r="D248" s="138"/>
      <c r="E248" s="138"/>
      <c r="F248" s="138"/>
      <c r="G248" s="185"/>
    </row>
    <row r="249" spans="1:7" ht="28.5" customHeight="1" x14ac:dyDescent="0.25">
      <c r="A249" s="77">
        <v>240</v>
      </c>
      <c r="B249" s="156" t="str">
        <f>IFERROR(VLOOKUP($C249,Nachschlagen!$B$3:$C$65,2, FALSE),"-")</f>
        <v>-</v>
      </c>
      <c r="C249" s="161"/>
      <c r="D249" s="138"/>
      <c r="E249" s="138"/>
      <c r="F249" s="138"/>
      <c r="G249" s="185"/>
    </row>
    <row r="250" spans="1:7" ht="28.5" customHeight="1" x14ac:dyDescent="0.25">
      <c r="A250" s="77">
        <v>241</v>
      </c>
      <c r="B250" s="156" t="str">
        <f>IFERROR(VLOOKUP($C250,Nachschlagen!$B$3:$C$65,2, FALSE),"-")</f>
        <v>-</v>
      </c>
      <c r="C250" s="161"/>
      <c r="D250" s="138"/>
      <c r="E250" s="138"/>
      <c r="F250" s="138"/>
      <c r="G250" s="185"/>
    </row>
    <row r="251" spans="1:7" ht="28.5" customHeight="1" x14ac:dyDescent="0.25">
      <c r="A251" s="77">
        <v>242</v>
      </c>
      <c r="B251" s="156" t="str">
        <f>IFERROR(VLOOKUP($C251,Nachschlagen!$B$3:$C$65,2, FALSE),"-")</f>
        <v>-</v>
      </c>
      <c r="C251" s="161"/>
      <c r="D251" s="138"/>
      <c r="E251" s="138"/>
      <c r="F251" s="138"/>
      <c r="G251" s="185"/>
    </row>
    <row r="252" spans="1:7" ht="28.5" customHeight="1" x14ac:dyDescent="0.25">
      <c r="A252" s="77">
        <v>243</v>
      </c>
      <c r="B252" s="156" t="str">
        <f>IFERROR(VLOOKUP($C252,Nachschlagen!$B$3:$C$65,2, FALSE),"-")</f>
        <v>-</v>
      </c>
      <c r="C252" s="161"/>
      <c r="D252" s="138"/>
      <c r="E252" s="138"/>
      <c r="F252" s="138"/>
      <c r="G252" s="185"/>
    </row>
    <row r="253" spans="1:7" ht="28.5" customHeight="1" x14ac:dyDescent="0.25">
      <c r="A253" s="77">
        <v>244</v>
      </c>
      <c r="B253" s="156" t="str">
        <f>IFERROR(VLOOKUP($C253,Nachschlagen!$B$3:$C$65,2, FALSE),"-")</f>
        <v>-</v>
      </c>
      <c r="C253" s="161"/>
      <c r="D253" s="138"/>
      <c r="E253" s="138"/>
      <c r="F253" s="138"/>
      <c r="G253" s="185"/>
    </row>
    <row r="254" spans="1:7" ht="28.5" customHeight="1" x14ac:dyDescent="0.25">
      <c r="A254" s="77">
        <v>245</v>
      </c>
      <c r="B254" s="156" t="str">
        <f>IFERROR(VLOOKUP($C254,Nachschlagen!$B$3:$C$65,2, FALSE),"-")</f>
        <v>-</v>
      </c>
      <c r="C254" s="161"/>
      <c r="D254" s="138"/>
      <c r="E254" s="138"/>
      <c r="F254" s="138"/>
      <c r="G254" s="185"/>
    </row>
    <row r="255" spans="1:7" ht="28.5" customHeight="1" x14ac:dyDescent="0.25">
      <c r="A255" s="77">
        <v>246</v>
      </c>
      <c r="B255" s="156" t="str">
        <f>IFERROR(VLOOKUP($C255,Nachschlagen!$B$3:$C$65,2, FALSE),"-")</f>
        <v>-</v>
      </c>
      <c r="C255" s="161"/>
      <c r="D255" s="138"/>
      <c r="E255" s="138"/>
      <c r="F255" s="138"/>
      <c r="G255" s="185"/>
    </row>
    <row r="256" spans="1:7" ht="28.5" customHeight="1" x14ac:dyDescent="0.25">
      <c r="A256" s="77">
        <v>247</v>
      </c>
      <c r="B256" s="156" t="str">
        <f>IFERROR(VLOOKUP($C256,Nachschlagen!$B$3:$C$65,2, FALSE),"-")</f>
        <v>-</v>
      </c>
      <c r="C256" s="161"/>
      <c r="D256" s="138"/>
      <c r="E256" s="138"/>
      <c r="F256" s="138"/>
      <c r="G256" s="185"/>
    </row>
    <row r="257" spans="1:7" ht="28.5" customHeight="1" x14ac:dyDescent="0.25">
      <c r="A257" s="77">
        <v>248</v>
      </c>
      <c r="B257" s="156" t="str">
        <f>IFERROR(VLOOKUP($C257,Nachschlagen!$B$3:$C$65,2, FALSE),"-")</f>
        <v>-</v>
      </c>
      <c r="C257" s="161"/>
      <c r="D257" s="138"/>
      <c r="E257" s="138"/>
      <c r="F257" s="138"/>
      <c r="G257" s="185"/>
    </row>
    <row r="258" spans="1:7" ht="28.5" customHeight="1" x14ac:dyDescent="0.25">
      <c r="A258" s="77">
        <v>249</v>
      </c>
      <c r="B258" s="156" t="str">
        <f>IFERROR(VLOOKUP($C258,Nachschlagen!$B$3:$C$65,2, FALSE),"-")</f>
        <v>-</v>
      </c>
      <c r="C258" s="161"/>
      <c r="D258" s="138"/>
      <c r="E258" s="138"/>
      <c r="F258" s="138"/>
      <c r="G258" s="185"/>
    </row>
    <row r="259" spans="1:7" ht="28.5" customHeight="1" x14ac:dyDescent="0.25">
      <c r="A259" s="77">
        <v>250</v>
      </c>
      <c r="B259" s="156" t="str">
        <f>IFERROR(VLOOKUP($C259,Nachschlagen!$B$3:$C$65,2, FALSE),"-")</f>
        <v>-</v>
      </c>
      <c r="C259" s="161"/>
      <c r="D259" s="138"/>
      <c r="E259" s="138"/>
      <c r="F259" s="138"/>
      <c r="G259" s="185"/>
    </row>
    <row r="260" spans="1:7" ht="28.5" customHeight="1" x14ac:dyDescent="0.25">
      <c r="A260" s="77">
        <v>251</v>
      </c>
      <c r="B260" s="156" t="str">
        <f>IFERROR(VLOOKUP($C260,Nachschlagen!$B$3:$C$65,2, FALSE),"-")</f>
        <v>-</v>
      </c>
      <c r="C260" s="161"/>
      <c r="D260" s="138"/>
      <c r="E260" s="138"/>
      <c r="F260" s="138"/>
      <c r="G260" s="185"/>
    </row>
    <row r="261" spans="1:7" ht="28.5" customHeight="1" x14ac:dyDescent="0.25">
      <c r="A261" s="77">
        <v>252</v>
      </c>
      <c r="B261" s="156" t="str">
        <f>IFERROR(VLOOKUP($C261,Nachschlagen!$B$3:$C$65,2, FALSE),"-")</f>
        <v>-</v>
      </c>
      <c r="C261" s="161"/>
      <c r="D261" s="138"/>
      <c r="E261" s="138"/>
      <c r="F261" s="138"/>
      <c r="G261" s="185"/>
    </row>
    <row r="262" spans="1:7" ht="28.5" customHeight="1" x14ac:dyDescent="0.25">
      <c r="A262" s="77">
        <v>253</v>
      </c>
      <c r="B262" s="156" t="str">
        <f>IFERROR(VLOOKUP($C262,Nachschlagen!$B$3:$C$65,2, FALSE),"-")</f>
        <v>-</v>
      </c>
      <c r="C262" s="161"/>
      <c r="D262" s="138"/>
      <c r="E262" s="138"/>
      <c r="F262" s="138"/>
      <c r="G262" s="185"/>
    </row>
    <row r="263" spans="1:7" ht="28.5" customHeight="1" x14ac:dyDescent="0.25">
      <c r="A263" s="77">
        <v>254</v>
      </c>
      <c r="B263" s="156" t="str">
        <f>IFERROR(VLOOKUP($C263,Nachschlagen!$B$3:$C$65,2, FALSE),"-")</f>
        <v>-</v>
      </c>
      <c r="C263" s="161"/>
      <c r="D263" s="138"/>
      <c r="E263" s="138"/>
      <c r="F263" s="138"/>
      <c r="G263" s="185"/>
    </row>
    <row r="264" spans="1:7" ht="28.5" customHeight="1" x14ac:dyDescent="0.25">
      <c r="A264" s="77">
        <v>255</v>
      </c>
      <c r="B264" s="156" t="str">
        <f>IFERROR(VLOOKUP($C264,Nachschlagen!$B$3:$C$65,2, FALSE),"-")</f>
        <v>-</v>
      </c>
      <c r="C264" s="161"/>
      <c r="D264" s="138"/>
      <c r="E264" s="138"/>
      <c r="F264" s="138"/>
      <c r="G264" s="185"/>
    </row>
    <row r="265" spans="1:7" ht="28.5" customHeight="1" x14ac:dyDescent="0.25">
      <c r="A265" s="77">
        <v>256</v>
      </c>
      <c r="B265" s="156" t="str">
        <f>IFERROR(VLOOKUP($C265,Nachschlagen!$B$3:$C$65,2, FALSE),"-")</f>
        <v>-</v>
      </c>
      <c r="C265" s="161"/>
      <c r="D265" s="138"/>
      <c r="E265" s="138"/>
      <c r="F265" s="138"/>
      <c r="G265" s="185"/>
    </row>
    <row r="266" spans="1:7" ht="28.5" customHeight="1" x14ac:dyDescent="0.25">
      <c r="A266" s="77">
        <v>257</v>
      </c>
      <c r="B266" s="156" t="str">
        <f>IFERROR(VLOOKUP($C266,Nachschlagen!$B$3:$C$65,2, FALSE),"-")</f>
        <v>-</v>
      </c>
      <c r="C266" s="161"/>
      <c r="D266" s="138"/>
      <c r="E266" s="138"/>
      <c r="F266" s="138"/>
      <c r="G266" s="185"/>
    </row>
    <row r="267" spans="1:7" ht="28.5" customHeight="1" x14ac:dyDescent="0.25">
      <c r="A267" s="77">
        <v>258</v>
      </c>
      <c r="B267" s="156" t="str">
        <f>IFERROR(VLOOKUP($C267,Nachschlagen!$B$3:$C$65,2, FALSE),"-")</f>
        <v>-</v>
      </c>
      <c r="C267" s="161"/>
      <c r="D267" s="138"/>
      <c r="E267" s="138"/>
      <c r="F267" s="138"/>
      <c r="G267" s="185"/>
    </row>
    <row r="268" spans="1:7" ht="28.5" customHeight="1" x14ac:dyDescent="0.25">
      <c r="A268" s="77">
        <v>259</v>
      </c>
      <c r="B268" s="156" t="str">
        <f>IFERROR(VLOOKUP($C268,Nachschlagen!$B$3:$C$65,2, FALSE),"-")</f>
        <v>-</v>
      </c>
      <c r="C268" s="161"/>
      <c r="D268" s="138"/>
      <c r="E268" s="138"/>
      <c r="F268" s="138"/>
      <c r="G268" s="185"/>
    </row>
    <row r="269" spans="1:7" ht="28.5" customHeight="1" x14ac:dyDescent="0.25">
      <c r="A269" s="77">
        <v>260</v>
      </c>
      <c r="B269" s="156" t="str">
        <f>IFERROR(VLOOKUP($C269,Nachschlagen!$B$3:$C$65,2, FALSE),"-")</f>
        <v>-</v>
      </c>
      <c r="C269" s="161"/>
      <c r="D269" s="138"/>
      <c r="E269" s="138"/>
      <c r="F269" s="138"/>
      <c r="G269" s="185"/>
    </row>
    <row r="270" spans="1:7" ht="28.5" customHeight="1" x14ac:dyDescent="0.25">
      <c r="A270" s="77">
        <v>261</v>
      </c>
      <c r="B270" s="156" t="str">
        <f>IFERROR(VLOOKUP($C270,Nachschlagen!$B$3:$C$65,2, FALSE),"-")</f>
        <v>-</v>
      </c>
      <c r="C270" s="161"/>
      <c r="D270" s="138"/>
      <c r="E270" s="138"/>
      <c r="F270" s="138"/>
      <c r="G270" s="185"/>
    </row>
    <row r="271" spans="1:7" ht="28.5" customHeight="1" x14ac:dyDescent="0.25">
      <c r="A271" s="77">
        <v>262</v>
      </c>
      <c r="B271" s="156" t="str">
        <f>IFERROR(VLOOKUP($C271,Nachschlagen!$B$3:$C$65,2, FALSE),"-")</f>
        <v>-</v>
      </c>
      <c r="C271" s="161"/>
      <c r="D271" s="138"/>
      <c r="E271" s="138"/>
      <c r="F271" s="138"/>
      <c r="G271" s="185"/>
    </row>
    <row r="272" spans="1:7" ht="28.5" customHeight="1" x14ac:dyDescent="0.25">
      <c r="A272" s="77">
        <v>263</v>
      </c>
      <c r="B272" s="156" t="str">
        <f>IFERROR(VLOOKUP($C272,Nachschlagen!$B$3:$C$65,2, FALSE),"-")</f>
        <v>-</v>
      </c>
      <c r="C272" s="161"/>
      <c r="D272" s="138"/>
      <c r="E272" s="138"/>
      <c r="F272" s="138"/>
      <c r="G272" s="185"/>
    </row>
    <row r="273" spans="1:7" ht="28.5" customHeight="1" x14ac:dyDescent="0.25">
      <c r="A273" s="77">
        <v>264</v>
      </c>
      <c r="B273" s="156" t="str">
        <f>IFERROR(VLOOKUP($C273,Nachschlagen!$B$3:$C$65,2, FALSE),"-")</f>
        <v>-</v>
      </c>
      <c r="C273" s="161"/>
      <c r="D273" s="138"/>
      <c r="E273" s="138"/>
      <c r="F273" s="138"/>
      <c r="G273" s="185"/>
    </row>
    <row r="274" spans="1:7" ht="28.5" customHeight="1" x14ac:dyDescent="0.25">
      <c r="A274" s="77">
        <v>265</v>
      </c>
      <c r="B274" s="156" t="str">
        <f>IFERROR(VLOOKUP($C274,Nachschlagen!$B$3:$C$65,2, FALSE),"-")</f>
        <v>-</v>
      </c>
      <c r="C274" s="161"/>
      <c r="D274" s="138"/>
      <c r="E274" s="138"/>
      <c r="F274" s="138"/>
      <c r="G274" s="185"/>
    </row>
    <row r="275" spans="1:7" ht="28.5" customHeight="1" x14ac:dyDescent="0.25">
      <c r="A275" s="77">
        <v>266</v>
      </c>
      <c r="B275" s="156" t="str">
        <f>IFERROR(VLOOKUP($C275,Nachschlagen!$B$3:$C$65,2, FALSE),"-")</f>
        <v>-</v>
      </c>
      <c r="C275" s="161"/>
      <c r="D275" s="138"/>
      <c r="E275" s="138"/>
      <c r="F275" s="138"/>
      <c r="G275" s="185"/>
    </row>
    <row r="276" spans="1:7" ht="28.5" customHeight="1" x14ac:dyDescent="0.25">
      <c r="A276" s="77">
        <v>267</v>
      </c>
      <c r="B276" s="156" t="str">
        <f>IFERROR(VLOOKUP($C276,Nachschlagen!$B$3:$C$65,2, FALSE),"-")</f>
        <v>-</v>
      </c>
      <c r="C276" s="161"/>
      <c r="D276" s="138"/>
      <c r="E276" s="138"/>
      <c r="F276" s="138"/>
      <c r="G276" s="185"/>
    </row>
    <row r="277" spans="1:7" ht="28.5" customHeight="1" x14ac:dyDescent="0.25">
      <c r="A277" s="77">
        <v>268</v>
      </c>
      <c r="B277" s="156" t="str">
        <f>IFERROR(VLOOKUP($C277,Nachschlagen!$B$3:$C$65,2, FALSE),"-")</f>
        <v>-</v>
      </c>
      <c r="C277" s="161"/>
      <c r="D277" s="138"/>
      <c r="E277" s="138"/>
      <c r="F277" s="138"/>
      <c r="G277" s="185"/>
    </row>
    <row r="278" spans="1:7" ht="28.5" customHeight="1" x14ac:dyDescent="0.25">
      <c r="A278" s="77">
        <v>269</v>
      </c>
      <c r="B278" s="156" t="str">
        <f>IFERROR(VLOOKUP($C278,Nachschlagen!$B$3:$C$65,2, FALSE),"-")</f>
        <v>-</v>
      </c>
      <c r="C278" s="161"/>
      <c r="D278" s="138"/>
      <c r="E278" s="138"/>
      <c r="F278" s="138"/>
      <c r="G278" s="185"/>
    </row>
    <row r="279" spans="1:7" ht="28.5" customHeight="1" x14ac:dyDescent="0.25">
      <c r="A279" s="77">
        <v>270</v>
      </c>
      <c r="B279" s="156" t="str">
        <f>IFERROR(VLOOKUP($C279,Nachschlagen!$B$3:$C$65,2, FALSE),"-")</f>
        <v>-</v>
      </c>
      <c r="C279" s="161"/>
      <c r="D279" s="138"/>
      <c r="E279" s="138"/>
      <c r="F279" s="138"/>
      <c r="G279" s="185"/>
    </row>
    <row r="280" spans="1:7" ht="28.5" customHeight="1" x14ac:dyDescent="0.25">
      <c r="A280" s="77">
        <v>271</v>
      </c>
      <c r="B280" s="156" t="str">
        <f>IFERROR(VLOOKUP($C280,Nachschlagen!$B$3:$C$65,2, FALSE),"-")</f>
        <v>-</v>
      </c>
      <c r="C280" s="161"/>
      <c r="D280" s="138"/>
      <c r="E280" s="138"/>
      <c r="F280" s="138"/>
      <c r="G280" s="185"/>
    </row>
    <row r="281" spans="1:7" ht="28.5" customHeight="1" x14ac:dyDescent="0.25">
      <c r="A281" s="77">
        <v>272</v>
      </c>
      <c r="B281" s="156" t="str">
        <f>IFERROR(VLOOKUP($C281,Nachschlagen!$B$3:$C$65,2, FALSE),"-")</f>
        <v>-</v>
      </c>
      <c r="C281" s="161"/>
      <c r="D281" s="138"/>
      <c r="E281" s="138"/>
      <c r="F281" s="138"/>
      <c r="G281" s="185"/>
    </row>
    <row r="282" spans="1:7" ht="28.5" customHeight="1" x14ac:dyDescent="0.25">
      <c r="A282" s="77">
        <v>273</v>
      </c>
      <c r="B282" s="156" t="str">
        <f>IFERROR(VLOOKUP($C282,Nachschlagen!$B$3:$C$65,2, FALSE),"-")</f>
        <v>-</v>
      </c>
      <c r="C282" s="161"/>
      <c r="D282" s="138"/>
      <c r="E282" s="138"/>
      <c r="F282" s="138"/>
      <c r="G282" s="185"/>
    </row>
    <row r="283" spans="1:7" ht="28.5" customHeight="1" x14ac:dyDescent="0.25">
      <c r="A283" s="77">
        <v>274</v>
      </c>
      <c r="B283" s="156" t="str">
        <f>IFERROR(VLOOKUP($C283,Nachschlagen!$B$3:$C$65,2, FALSE),"-")</f>
        <v>-</v>
      </c>
      <c r="C283" s="161"/>
      <c r="D283" s="138"/>
      <c r="E283" s="138"/>
      <c r="F283" s="138"/>
      <c r="G283" s="185"/>
    </row>
    <row r="284" spans="1:7" ht="28.5" customHeight="1" x14ac:dyDescent="0.25">
      <c r="A284" s="77">
        <v>275</v>
      </c>
      <c r="B284" s="156" t="str">
        <f>IFERROR(VLOOKUP($C284,Nachschlagen!$B$3:$C$65,2, FALSE),"-")</f>
        <v>-</v>
      </c>
      <c r="C284" s="161"/>
      <c r="D284" s="138"/>
      <c r="E284" s="138"/>
      <c r="F284" s="138"/>
      <c r="G284" s="185"/>
    </row>
    <row r="285" spans="1:7" ht="28.5" customHeight="1" x14ac:dyDescent="0.25">
      <c r="A285" s="77">
        <v>276</v>
      </c>
      <c r="B285" s="156" t="str">
        <f>IFERROR(VLOOKUP($C285,Nachschlagen!$B$3:$C$65,2, FALSE),"-")</f>
        <v>-</v>
      </c>
      <c r="C285" s="161"/>
      <c r="D285" s="138"/>
      <c r="E285" s="138"/>
      <c r="F285" s="138"/>
      <c r="G285" s="185"/>
    </row>
    <row r="286" spans="1:7" ht="28.5" customHeight="1" x14ac:dyDescent="0.25">
      <c r="A286" s="77">
        <v>277</v>
      </c>
      <c r="B286" s="156" t="str">
        <f>IFERROR(VLOOKUP($C286,Nachschlagen!$B$3:$C$65,2, FALSE),"-")</f>
        <v>-</v>
      </c>
      <c r="C286" s="161"/>
      <c r="D286" s="138"/>
      <c r="E286" s="138"/>
      <c r="F286" s="138"/>
      <c r="G286" s="185"/>
    </row>
    <row r="287" spans="1:7" ht="28.5" customHeight="1" x14ac:dyDescent="0.25">
      <c r="A287" s="77">
        <v>278</v>
      </c>
      <c r="B287" s="156" t="str">
        <f>IFERROR(VLOOKUP($C287,Nachschlagen!$B$3:$C$65,2, FALSE),"-")</f>
        <v>-</v>
      </c>
      <c r="C287" s="161"/>
      <c r="D287" s="138"/>
      <c r="E287" s="138"/>
      <c r="F287" s="138"/>
      <c r="G287" s="185"/>
    </row>
    <row r="288" spans="1:7" ht="28.5" customHeight="1" x14ac:dyDescent="0.25">
      <c r="A288" s="77">
        <v>279</v>
      </c>
      <c r="B288" s="156" t="str">
        <f>IFERROR(VLOOKUP($C288,Nachschlagen!$B$3:$C$65,2, FALSE),"-")</f>
        <v>-</v>
      </c>
      <c r="C288" s="161"/>
      <c r="D288" s="138"/>
      <c r="E288" s="138"/>
      <c r="F288" s="138"/>
      <c r="G288" s="185"/>
    </row>
    <row r="289" spans="1:7" ht="28.5" customHeight="1" x14ac:dyDescent="0.25">
      <c r="A289" s="77">
        <v>280</v>
      </c>
      <c r="B289" s="156" t="str">
        <f>IFERROR(VLOOKUP($C289,Nachschlagen!$B$3:$C$65,2, FALSE),"-")</f>
        <v>-</v>
      </c>
      <c r="C289" s="161"/>
      <c r="D289" s="138"/>
      <c r="E289" s="138"/>
      <c r="F289" s="138"/>
      <c r="G289" s="185"/>
    </row>
    <row r="290" spans="1:7" ht="28.5" customHeight="1" x14ac:dyDescent="0.25">
      <c r="A290" s="77">
        <v>281</v>
      </c>
      <c r="B290" s="156" t="str">
        <f>IFERROR(VLOOKUP($C290,Nachschlagen!$B$3:$C$65,2, FALSE),"-")</f>
        <v>-</v>
      </c>
      <c r="C290" s="161"/>
      <c r="D290" s="138"/>
      <c r="E290" s="138"/>
      <c r="F290" s="138"/>
      <c r="G290" s="185"/>
    </row>
    <row r="291" spans="1:7" ht="28.5" customHeight="1" x14ac:dyDescent="0.25">
      <c r="A291" s="77">
        <v>282</v>
      </c>
      <c r="B291" s="156" t="str">
        <f>IFERROR(VLOOKUP($C291,Nachschlagen!$B$3:$C$65,2, FALSE),"-")</f>
        <v>-</v>
      </c>
      <c r="C291" s="161"/>
      <c r="D291" s="138"/>
      <c r="E291" s="138"/>
      <c r="F291" s="138"/>
      <c r="G291" s="185"/>
    </row>
    <row r="292" spans="1:7" ht="28.5" customHeight="1" x14ac:dyDescent="0.25">
      <c r="A292" s="77">
        <v>283</v>
      </c>
      <c r="B292" s="156" t="str">
        <f>IFERROR(VLOOKUP($C292,Nachschlagen!$B$3:$C$65,2, FALSE),"-")</f>
        <v>-</v>
      </c>
      <c r="C292" s="161"/>
      <c r="D292" s="138"/>
      <c r="E292" s="138"/>
      <c r="F292" s="138"/>
      <c r="G292" s="185"/>
    </row>
    <row r="293" spans="1:7" ht="28.5" customHeight="1" x14ac:dyDescent="0.25">
      <c r="A293" s="77">
        <v>284</v>
      </c>
      <c r="B293" s="156" t="str">
        <f>IFERROR(VLOOKUP($C293,Nachschlagen!$B$3:$C$65,2, FALSE),"-")</f>
        <v>-</v>
      </c>
      <c r="C293" s="161"/>
      <c r="D293" s="138"/>
      <c r="E293" s="138"/>
      <c r="F293" s="138"/>
      <c r="G293" s="185"/>
    </row>
    <row r="294" spans="1:7" ht="28.5" customHeight="1" x14ac:dyDescent="0.25">
      <c r="A294" s="77">
        <v>285</v>
      </c>
      <c r="B294" s="156" t="str">
        <f>IFERROR(VLOOKUP($C294,Nachschlagen!$B$3:$C$65,2, FALSE),"-")</f>
        <v>-</v>
      </c>
      <c r="C294" s="161"/>
      <c r="D294" s="138"/>
      <c r="E294" s="138"/>
      <c r="F294" s="138"/>
      <c r="G294" s="185"/>
    </row>
    <row r="295" spans="1:7" ht="28.5" customHeight="1" x14ac:dyDescent="0.25">
      <c r="A295" s="77">
        <v>286</v>
      </c>
      <c r="B295" s="156" t="str">
        <f>IFERROR(VLOOKUP($C295,Nachschlagen!$B$3:$C$65,2, FALSE),"-")</f>
        <v>-</v>
      </c>
      <c r="C295" s="161"/>
      <c r="D295" s="138"/>
      <c r="E295" s="138"/>
      <c r="F295" s="138"/>
      <c r="G295" s="185"/>
    </row>
    <row r="296" spans="1:7" ht="28.5" customHeight="1" x14ac:dyDescent="0.25">
      <c r="A296" s="77">
        <v>287</v>
      </c>
      <c r="B296" s="156" t="str">
        <f>IFERROR(VLOOKUP($C296,Nachschlagen!$B$3:$C$65,2, FALSE),"-")</f>
        <v>-</v>
      </c>
      <c r="C296" s="161"/>
      <c r="D296" s="138"/>
      <c r="E296" s="138"/>
      <c r="F296" s="138"/>
      <c r="G296" s="185"/>
    </row>
    <row r="297" spans="1:7" ht="28.5" customHeight="1" x14ac:dyDescent="0.25">
      <c r="A297" s="77">
        <v>288</v>
      </c>
      <c r="B297" s="156" t="str">
        <f>IFERROR(VLOOKUP($C297,Nachschlagen!$B$3:$C$65,2, FALSE),"-")</f>
        <v>-</v>
      </c>
      <c r="C297" s="161"/>
      <c r="D297" s="138"/>
      <c r="E297" s="138"/>
      <c r="F297" s="138"/>
      <c r="G297" s="185"/>
    </row>
    <row r="298" spans="1:7" ht="28.5" customHeight="1" x14ac:dyDescent="0.25">
      <c r="A298" s="77">
        <v>289</v>
      </c>
      <c r="B298" s="156" t="str">
        <f>IFERROR(VLOOKUP($C298,Nachschlagen!$B$3:$C$65,2, FALSE),"-")</f>
        <v>-</v>
      </c>
      <c r="C298" s="161"/>
      <c r="D298" s="138"/>
      <c r="E298" s="138"/>
      <c r="F298" s="138"/>
      <c r="G298" s="185"/>
    </row>
    <row r="299" spans="1:7" ht="28.5" customHeight="1" x14ac:dyDescent="0.25">
      <c r="A299" s="77">
        <v>290</v>
      </c>
      <c r="B299" s="156" t="str">
        <f>IFERROR(VLOOKUP($C299,Nachschlagen!$B$3:$C$65,2, FALSE),"-")</f>
        <v>-</v>
      </c>
      <c r="C299" s="161"/>
      <c r="D299" s="138"/>
      <c r="E299" s="138"/>
      <c r="F299" s="138"/>
      <c r="G299" s="185"/>
    </row>
    <row r="300" spans="1:7" ht="28.5" customHeight="1" x14ac:dyDescent="0.25">
      <c r="A300" s="77">
        <v>291</v>
      </c>
      <c r="B300" s="156" t="str">
        <f>IFERROR(VLOOKUP($C300,Nachschlagen!$B$3:$C$65,2, FALSE),"-")</f>
        <v>-</v>
      </c>
      <c r="C300" s="161"/>
      <c r="D300" s="138"/>
      <c r="E300" s="138"/>
      <c r="F300" s="138"/>
      <c r="G300" s="185"/>
    </row>
    <row r="301" spans="1:7" ht="28.5" customHeight="1" x14ac:dyDescent="0.25">
      <c r="A301" s="77">
        <v>292</v>
      </c>
      <c r="B301" s="156" t="str">
        <f>IFERROR(VLOOKUP($C301,Nachschlagen!$B$3:$C$65,2, FALSE),"-")</f>
        <v>-</v>
      </c>
      <c r="C301" s="161"/>
      <c r="D301" s="138"/>
      <c r="E301" s="138"/>
      <c r="F301" s="138"/>
      <c r="G301" s="185"/>
    </row>
    <row r="302" spans="1:7" ht="28.5" customHeight="1" x14ac:dyDescent="0.25">
      <c r="A302" s="77">
        <v>293</v>
      </c>
      <c r="B302" s="156" t="str">
        <f>IFERROR(VLOOKUP($C302,Nachschlagen!$B$3:$C$65,2, FALSE),"-")</f>
        <v>-</v>
      </c>
      <c r="C302" s="161"/>
      <c r="D302" s="138"/>
      <c r="E302" s="138"/>
      <c r="F302" s="138"/>
      <c r="G302" s="185"/>
    </row>
    <row r="303" spans="1:7" ht="28.5" customHeight="1" x14ac:dyDescent="0.25">
      <c r="A303" s="77">
        <v>294</v>
      </c>
      <c r="B303" s="156" t="str">
        <f>IFERROR(VLOOKUP($C303,Nachschlagen!$B$3:$C$65,2, FALSE),"-")</f>
        <v>-</v>
      </c>
      <c r="C303" s="161"/>
      <c r="D303" s="138"/>
      <c r="E303" s="138"/>
      <c r="F303" s="138"/>
      <c r="G303" s="185"/>
    </row>
    <row r="304" spans="1:7" ht="28.5" customHeight="1" x14ac:dyDescent="0.25">
      <c r="A304" s="77">
        <v>295</v>
      </c>
      <c r="B304" s="156" t="str">
        <f>IFERROR(VLOOKUP($C304,Nachschlagen!$B$3:$C$65,2, FALSE),"-")</f>
        <v>-</v>
      </c>
      <c r="C304" s="161"/>
      <c r="D304" s="138"/>
      <c r="E304" s="138"/>
      <c r="F304" s="138"/>
      <c r="G304" s="185"/>
    </row>
    <row r="305" spans="1:7" ht="28.5" customHeight="1" x14ac:dyDescent="0.25">
      <c r="A305" s="77">
        <v>296</v>
      </c>
      <c r="B305" s="156" t="str">
        <f>IFERROR(VLOOKUP($C305,Nachschlagen!$B$3:$C$65,2, FALSE),"-")</f>
        <v>-</v>
      </c>
      <c r="C305" s="161"/>
      <c r="D305" s="138"/>
      <c r="E305" s="138"/>
      <c r="F305" s="138"/>
      <c r="G305" s="185"/>
    </row>
    <row r="306" spans="1:7" ht="28.5" customHeight="1" x14ac:dyDescent="0.25">
      <c r="A306" s="77">
        <v>297</v>
      </c>
      <c r="B306" s="156" t="str">
        <f>IFERROR(VLOOKUP($C306,Nachschlagen!$B$3:$C$65,2, FALSE),"-")</f>
        <v>-</v>
      </c>
      <c r="C306" s="161"/>
      <c r="D306" s="138"/>
      <c r="E306" s="138"/>
      <c r="F306" s="138"/>
      <c r="G306" s="185"/>
    </row>
    <row r="307" spans="1:7" ht="28.5" customHeight="1" x14ac:dyDescent="0.25">
      <c r="A307" s="77">
        <v>298</v>
      </c>
      <c r="B307" s="156" t="str">
        <f>IFERROR(VLOOKUP($C307,Nachschlagen!$B$3:$C$65,2, FALSE),"-")</f>
        <v>-</v>
      </c>
      <c r="C307" s="161"/>
      <c r="D307" s="138"/>
      <c r="E307" s="138"/>
      <c r="F307" s="138"/>
      <c r="G307" s="185"/>
    </row>
    <row r="308" spans="1:7" ht="28.5" customHeight="1" x14ac:dyDescent="0.25">
      <c r="A308" s="77">
        <v>299</v>
      </c>
      <c r="B308" s="156" t="str">
        <f>IFERROR(VLOOKUP($C308,Nachschlagen!$B$3:$C$65,2, FALSE),"-")</f>
        <v>-</v>
      </c>
      <c r="C308" s="161"/>
      <c r="D308" s="138"/>
      <c r="E308" s="138"/>
      <c r="F308" s="138"/>
      <c r="G308" s="185"/>
    </row>
    <row r="309" spans="1:7" ht="28.5" customHeight="1" x14ac:dyDescent="0.25">
      <c r="A309" s="77">
        <v>300</v>
      </c>
      <c r="B309" s="156" t="str">
        <f>IFERROR(VLOOKUP($C309,Nachschlagen!$B$3:$C$65,2, FALSE),"-")</f>
        <v>-</v>
      </c>
      <c r="C309" s="161"/>
      <c r="D309" s="138"/>
      <c r="E309" s="138"/>
      <c r="F309" s="138"/>
      <c r="G309" s="185"/>
    </row>
    <row r="310" spans="1:7" x14ac:dyDescent="0.25"/>
    <row r="311" spans="1:7" x14ac:dyDescent="0.25"/>
    <row r="312" spans="1:7" x14ac:dyDescent="0.25"/>
  </sheetData>
  <sheetProtection algorithmName="SHA-512" hashValue="RIwDjElT2txwetwvNBpUSxoGBD+l3clhiKj6fLk1bzM38hmTFaRpC7qywJQguGdwkYn7Ke1NxjXZYJDg0HzSeQ==" saltValue="Gq0UDfE2Lvsl8Inz8hNbQA==" spinCount="100000" sheet="1" formatRows="0"/>
  <conditionalFormatting sqref="C10:C309">
    <cfRule type="beginsWith" dxfId="15" priority="1" operator="beginsWith" text="C">
      <formula>LEFT(C10,LEN("C"))="C"</formula>
    </cfRule>
    <cfRule type="beginsWith" dxfId="14" priority="4" operator="beginsWith" text="B">
      <formula>LEFT(C10,LEN("B"))="B"</formula>
    </cfRule>
  </conditionalFormatting>
  <dataValidations count="2">
    <dataValidation type="list" allowBlank="1" showInputMessage="1" showErrorMessage="1" sqref="F10:F309" xr:uid="{00000000-0002-0000-0200-000000000000}">
      <formula1>Kooperationspartner</formula1>
    </dataValidation>
    <dataValidation type="list" allowBlank="1" showInputMessage="1" showErrorMessage="1" sqref="C10:C309" xr:uid="{FD1EF883-595B-4D32-99E2-0C096EBAB3B8}">
      <formula1>CHOOSE(MATCH($D$7,Finanzierung,0),Fehlbedarf,Fb_plus_AG_Brutto,Standardeinheitskosten,Lump_Sums,Fb_plus_p_AG_Anteile)</formula1>
    </dataValidation>
  </dataValidations>
  <printOptions horizontalCentered="1"/>
  <pageMargins left="0.70866141732283472" right="0.70866141732283472" top="0.78740157480314965" bottom="0.78740157480314965" header="0.31496062992125984" footer="0.31496062992125984"/>
  <pageSetup paperSize="9" scale="57" fitToHeight="0" orientation="landscape" r:id="rId1"/>
  <headerFooter>
    <oddHeader>&amp;L&amp;G&amp;R&amp;G</oddHeader>
    <oddFooter>&amp;L&amp;10&amp;F
&amp;A&amp;C&amp;10Finanzantrag_FBPlus_TN-UHG_V4_0_260706&amp;RSeite &amp;P / &amp;N</oddFooter>
  </headerFooter>
  <rowBreaks count="1" manualBreakCount="1">
    <brk id="32" max="7" man="1"/>
  </rowBreaks>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06A8A-98D8-477F-9258-01679869308C}">
  <sheetPr>
    <tabColor theme="6" tint="0.59999389629810485"/>
    <pageSetUpPr fitToPage="1"/>
  </sheetPr>
  <dimension ref="A1:R61"/>
  <sheetViews>
    <sheetView showGridLines="0" zoomScaleNormal="100" workbookViewId="0">
      <selection activeCell="C13" sqref="C13"/>
    </sheetView>
  </sheetViews>
  <sheetFormatPr baseColWidth="10" defaultColWidth="0" defaultRowHeight="13.2" zeroHeight="1" x14ac:dyDescent="0.25"/>
  <cols>
    <col min="1" max="1" width="8.88671875" style="53" customWidth="1"/>
    <col min="2" max="2" width="62.109375" style="5" customWidth="1"/>
    <col min="3" max="3" width="66.44140625" style="40" customWidth="1"/>
    <col min="4" max="4" width="23" style="9" customWidth="1"/>
    <col min="5" max="5" width="3.6640625" style="4" customWidth="1"/>
    <col min="6" max="16384" width="11.44140625" style="4" hidden="1"/>
  </cols>
  <sheetData>
    <row r="1" spans="1:18" s="2" customFormat="1" ht="17.399999999999999" x14ac:dyDescent="0.3">
      <c r="A1" s="129" t="s">
        <v>380</v>
      </c>
      <c r="B1" s="3"/>
      <c r="C1" s="39"/>
      <c r="D1" s="7"/>
    </row>
    <row r="2" spans="1:18" s="2" customFormat="1" ht="15.6" x14ac:dyDescent="0.3">
      <c r="A2" s="52"/>
      <c r="B2" s="3"/>
      <c r="C2" s="39"/>
      <c r="D2" s="7"/>
    </row>
    <row r="3" spans="1:18" s="15" customFormat="1" ht="15" x14ac:dyDescent="0.25">
      <c r="A3" s="70"/>
      <c r="B3" s="16" t="s">
        <v>6</v>
      </c>
      <c r="C3" s="412">
        <f>'FP Träger'!D3</f>
        <v>0</v>
      </c>
      <c r="D3" s="18"/>
      <c r="E3" s="18"/>
      <c r="F3" s="27"/>
      <c r="H3" s="70"/>
      <c r="I3" s="28"/>
      <c r="J3" s="18"/>
      <c r="K3" s="29"/>
      <c r="L3" s="30"/>
      <c r="M3" s="31"/>
      <c r="N3" s="32"/>
      <c r="O3" s="28"/>
      <c r="P3" s="18"/>
      <c r="Q3" s="19"/>
      <c r="R3" s="30"/>
    </row>
    <row r="4" spans="1:18" s="15" customFormat="1" ht="15" x14ac:dyDescent="0.25">
      <c r="A4" s="70"/>
      <c r="B4" s="16" t="s">
        <v>7</v>
      </c>
      <c r="C4" s="413">
        <f>'FP Träger'!D4</f>
        <v>0</v>
      </c>
      <c r="D4" s="18"/>
      <c r="E4" s="18"/>
      <c r="F4" s="27"/>
      <c r="H4" s="70"/>
      <c r="I4" s="28"/>
      <c r="J4" s="18"/>
      <c r="K4" s="29"/>
      <c r="L4" s="30"/>
      <c r="M4" s="31"/>
      <c r="N4" s="32"/>
      <c r="O4" s="28"/>
      <c r="P4" s="18"/>
      <c r="Q4" s="19"/>
      <c r="R4" s="30"/>
    </row>
    <row r="5" spans="1:18" s="15" customFormat="1" ht="15" x14ac:dyDescent="0.25">
      <c r="A5" s="70"/>
      <c r="B5" s="16"/>
      <c r="C5" s="128"/>
      <c r="D5" s="18"/>
      <c r="E5" s="18"/>
      <c r="F5" s="27"/>
      <c r="H5" s="70"/>
      <c r="I5" s="28"/>
      <c r="J5" s="18"/>
      <c r="K5" s="29"/>
      <c r="L5" s="30"/>
      <c r="M5" s="31"/>
      <c r="N5" s="32"/>
      <c r="O5" s="28"/>
      <c r="P5" s="18"/>
      <c r="Q5" s="19"/>
      <c r="R5" s="30"/>
    </row>
    <row r="6" spans="1:18" s="15" customFormat="1" ht="15" x14ac:dyDescent="0.25">
      <c r="A6" s="70"/>
      <c r="B6" s="16" t="s">
        <v>43</v>
      </c>
      <c r="C6" s="414" t="str">
        <f>'FP Träger'!D5</f>
        <v>00.01.1900  bis  00.01.1900</v>
      </c>
      <c r="D6" s="18"/>
      <c r="E6" s="18"/>
      <c r="F6" s="27"/>
      <c r="H6" s="70"/>
      <c r="I6" s="28"/>
      <c r="J6" s="18"/>
      <c r="K6" s="29"/>
      <c r="L6" s="30"/>
      <c r="M6" s="31"/>
      <c r="N6" s="32"/>
      <c r="O6" s="28"/>
      <c r="P6" s="18"/>
      <c r="Q6" s="19"/>
      <c r="R6" s="30"/>
    </row>
    <row r="7" spans="1:18" s="15" customFormat="1" ht="15" x14ac:dyDescent="0.25">
      <c r="A7" s="70"/>
      <c r="B7" s="16"/>
      <c r="C7" s="415"/>
      <c r="D7" s="18"/>
      <c r="E7" s="18"/>
      <c r="F7" s="27"/>
      <c r="H7" s="70"/>
      <c r="I7" s="28"/>
      <c r="J7" s="18"/>
      <c r="K7" s="29"/>
      <c r="L7" s="30"/>
      <c r="M7" s="31"/>
      <c r="N7" s="32"/>
      <c r="O7" s="28"/>
      <c r="P7" s="18"/>
      <c r="Q7" s="19"/>
      <c r="R7" s="30"/>
    </row>
    <row r="8" spans="1:18" s="15" customFormat="1" ht="15" x14ac:dyDescent="0.25">
      <c r="A8" s="70"/>
      <c r="B8" s="16" t="s">
        <v>13</v>
      </c>
      <c r="C8" s="416" t="str">
        <f>'FP Träger'!D7</f>
        <v>?</v>
      </c>
      <c r="D8" s="18"/>
      <c r="E8" s="18"/>
      <c r="F8" s="27"/>
      <c r="H8" s="70"/>
      <c r="I8" s="28"/>
      <c r="J8" s="18"/>
      <c r="K8" s="29"/>
      <c r="L8" s="30"/>
      <c r="M8" s="31"/>
      <c r="N8" s="32"/>
      <c r="O8" s="28"/>
      <c r="P8" s="18"/>
      <c r="Q8" s="19"/>
      <c r="R8" s="30"/>
    </row>
    <row r="9" spans="1:18" ht="18.600000000000001" customHeight="1" thickBot="1" x14ac:dyDescent="0.3"/>
    <row r="10" spans="1:18" s="82" customFormat="1" ht="40.200000000000003" customHeight="1" thickBot="1" x14ac:dyDescent="0.35">
      <c r="A10" s="89" t="s">
        <v>0</v>
      </c>
      <c r="B10" s="149" t="s">
        <v>1</v>
      </c>
      <c r="C10" s="417" t="s">
        <v>365</v>
      </c>
      <c r="D10" s="91" t="s">
        <v>364</v>
      </c>
    </row>
    <row r="11" spans="1:18" s="321" customFormat="1" ht="51.6" customHeight="1" x14ac:dyDescent="0.25">
      <c r="A11" s="406">
        <v>1</v>
      </c>
      <c r="B11" s="410"/>
      <c r="C11" s="420"/>
      <c r="D11" s="407"/>
    </row>
    <row r="12" spans="1:18" s="321" customFormat="1" ht="49.95" customHeight="1" x14ac:dyDescent="0.25">
      <c r="A12" s="406">
        <v>2</v>
      </c>
      <c r="B12" s="410"/>
      <c r="C12" s="411"/>
      <c r="D12" s="407"/>
    </row>
    <row r="13" spans="1:18" s="321" customFormat="1" ht="49.95" customHeight="1" x14ac:dyDescent="0.25">
      <c r="A13" s="406">
        <v>3</v>
      </c>
      <c r="B13" s="410"/>
      <c r="C13" s="411"/>
      <c r="D13" s="407"/>
    </row>
    <row r="14" spans="1:18" s="321" customFormat="1" ht="49.95" customHeight="1" x14ac:dyDescent="0.25">
      <c r="A14" s="406">
        <v>4</v>
      </c>
      <c r="B14" s="410"/>
      <c r="C14" s="411"/>
      <c r="D14" s="407"/>
    </row>
    <row r="15" spans="1:18" s="321" customFormat="1" ht="49.95" customHeight="1" x14ac:dyDescent="0.25">
      <c r="A15" s="406">
        <v>5</v>
      </c>
      <c r="B15" s="410"/>
      <c r="C15" s="411"/>
      <c r="D15" s="407"/>
    </row>
    <row r="16" spans="1:18" s="321" customFormat="1" ht="49.95" customHeight="1" x14ac:dyDescent="0.25">
      <c r="A16" s="406">
        <v>6</v>
      </c>
      <c r="B16" s="410"/>
      <c r="C16" s="411"/>
      <c r="D16" s="407"/>
    </row>
    <row r="17" spans="1:4" s="321" customFormat="1" ht="49.95" customHeight="1" x14ac:dyDescent="0.25">
      <c r="A17" s="406">
        <v>7</v>
      </c>
      <c r="B17" s="410"/>
      <c r="C17" s="411"/>
      <c r="D17" s="407"/>
    </row>
    <row r="18" spans="1:4" s="321" customFormat="1" ht="49.95" customHeight="1" x14ac:dyDescent="0.25">
      <c r="A18" s="406">
        <v>8</v>
      </c>
      <c r="B18" s="410"/>
      <c r="C18" s="411"/>
      <c r="D18" s="407"/>
    </row>
    <row r="19" spans="1:4" s="34" customFormat="1" ht="49.95" customHeight="1" x14ac:dyDescent="0.25">
      <c r="A19" s="192">
        <v>9</v>
      </c>
      <c r="B19" s="410"/>
      <c r="C19" s="411"/>
      <c r="D19" s="408"/>
    </row>
    <row r="20" spans="1:4" s="194" customFormat="1" ht="49.95" customHeight="1" x14ac:dyDescent="0.25">
      <c r="A20" s="192">
        <v>10</v>
      </c>
      <c r="B20" s="410"/>
      <c r="C20" s="411"/>
      <c r="D20" s="408"/>
    </row>
    <row r="21" spans="1:4" s="194" customFormat="1" ht="49.95" customHeight="1" x14ac:dyDescent="0.25">
      <c r="A21" s="192">
        <v>11</v>
      </c>
      <c r="B21" s="410"/>
      <c r="C21" s="411"/>
      <c r="D21" s="408"/>
    </row>
    <row r="22" spans="1:4" s="194" customFormat="1" ht="49.95" customHeight="1" x14ac:dyDescent="0.25">
      <c r="A22" s="192">
        <v>12</v>
      </c>
      <c r="B22" s="410"/>
      <c r="C22" s="411"/>
      <c r="D22" s="408"/>
    </row>
    <row r="23" spans="1:4" s="194" customFormat="1" ht="49.95" customHeight="1" x14ac:dyDescent="0.25">
      <c r="A23" s="192">
        <v>13</v>
      </c>
      <c r="B23" s="410"/>
      <c r="C23" s="411"/>
      <c r="D23" s="408"/>
    </row>
    <row r="24" spans="1:4" s="194" customFormat="1" ht="49.95" customHeight="1" x14ac:dyDescent="0.25">
      <c r="A24" s="192">
        <v>14</v>
      </c>
      <c r="B24" s="410"/>
      <c r="C24" s="411"/>
      <c r="D24" s="408"/>
    </row>
    <row r="25" spans="1:4" s="194" customFormat="1" ht="49.95" customHeight="1" x14ac:dyDescent="0.25">
      <c r="A25" s="192">
        <v>15</v>
      </c>
      <c r="B25" s="410"/>
      <c r="C25" s="411"/>
      <c r="D25" s="408"/>
    </row>
    <row r="26" spans="1:4" s="194" customFormat="1" ht="49.95" customHeight="1" x14ac:dyDescent="0.25">
      <c r="A26" s="192">
        <v>16</v>
      </c>
      <c r="B26" s="410"/>
      <c r="C26" s="411"/>
      <c r="D26" s="408"/>
    </row>
    <row r="27" spans="1:4" s="191" customFormat="1" ht="49.95" customHeight="1" x14ac:dyDescent="0.25">
      <c r="A27" s="192">
        <v>17</v>
      </c>
      <c r="B27" s="410"/>
      <c r="C27" s="411"/>
      <c r="D27" s="408"/>
    </row>
    <row r="28" spans="1:4" s="191" customFormat="1" ht="49.95" customHeight="1" x14ac:dyDescent="0.25">
      <c r="A28" s="192">
        <v>18</v>
      </c>
      <c r="B28" s="410"/>
      <c r="C28" s="411"/>
      <c r="D28" s="408"/>
    </row>
    <row r="29" spans="1:4" s="194" customFormat="1" ht="49.95" customHeight="1" x14ac:dyDescent="0.25">
      <c r="A29" s="192">
        <v>19</v>
      </c>
      <c r="B29" s="410"/>
      <c r="C29" s="411"/>
      <c r="D29" s="408"/>
    </row>
    <row r="30" spans="1:4" s="194" customFormat="1" ht="49.95" customHeight="1" x14ac:dyDescent="0.25">
      <c r="A30" s="192">
        <v>20</v>
      </c>
      <c r="B30" s="410"/>
      <c r="C30" s="411"/>
      <c r="D30" s="408"/>
    </row>
    <row r="31" spans="1:4" s="194" customFormat="1" ht="49.95" customHeight="1" x14ac:dyDescent="0.25">
      <c r="A31" s="192">
        <v>21</v>
      </c>
      <c r="B31" s="410"/>
      <c r="C31" s="411"/>
      <c r="D31" s="408"/>
    </row>
    <row r="32" spans="1:4" s="194" customFormat="1" ht="49.95" customHeight="1" x14ac:dyDescent="0.25">
      <c r="A32" s="192">
        <v>22</v>
      </c>
      <c r="B32" s="410"/>
      <c r="C32" s="411"/>
      <c r="D32" s="408"/>
    </row>
    <row r="33" spans="1:4" s="194" customFormat="1" ht="49.95" customHeight="1" x14ac:dyDescent="0.25">
      <c r="A33" s="192">
        <v>23</v>
      </c>
      <c r="B33" s="410"/>
      <c r="C33" s="411"/>
      <c r="D33" s="409"/>
    </row>
    <row r="34" spans="1:4" s="194" customFormat="1" ht="49.95" customHeight="1" x14ac:dyDescent="0.25">
      <c r="A34" s="192">
        <v>24</v>
      </c>
      <c r="B34" s="410"/>
      <c r="C34" s="411"/>
      <c r="D34" s="409"/>
    </row>
    <row r="35" spans="1:4" s="208" customFormat="1" ht="49.95" customHeight="1" x14ac:dyDescent="0.3">
      <c r="A35" s="192">
        <v>25</v>
      </c>
      <c r="B35" s="410"/>
      <c r="C35" s="411"/>
      <c r="D35" s="409"/>
    </row>
    <row r="36" spans="1:4" s="208" customFormat="1" ht="49.95" customHeight="1" x14ac:dyDescent="0.3">
      <c r="A36" s="192">
        <v>26</v>
      </c>
      <c r="B36" s="410"/>
      <c r="C36" s="411"/>
      <c r="D36" s="408"/>
    </row>
    <row r="37" spans="1:4" s="208" customFormat="1" ht="49.95" customHeight="1" x14ac:dyDescent="0.3">
      <c r="A37" s="192">
        <v>27</v>
      </c>
      <c r="B37" s="410"/>
      <c r="C37" s="411"/>
      <c r="D37" s="409"/>
    </row>
    <row r="38" spans="1:4" s="208" customFormat="1" ht="49.95" customHeight="1" x14ac:dyDescent="0.3">
      <c r="A38" s="192">
        <v>28</v>
      </c>
      <c r="B38" s="410"/>
      <c r="C38" s="411"/>
      <c r="D38" s="409"/>
    </row>
    <row r="39" spans="1:4" ht="49.95" customHeight="1" x14ac:dyDescent="0.25">
      <c r="A39" s="192">
        <v>29</v>
      </c>
      <c r="B39" s="410"/>
      <c r="C39" s="411"/>
      <c r="D39" s="409"/>
    </row>
    <row r="40" spans="1:4" ht="49.95" customHeight="1" x14ac:dyDescent="0.25">
      <c r="A40" s="192">
        <v>30</v>
      </c>
      <c r="B40" s="410"/>
      <c r="C40" s="411"/>
      <c r="D40" s="408"/>
    </row>
    <row r="41" spans="1:4" ht="49.95" customHeight="1" x14ac:dyDescent="0.25">
      <c r="A41" s="192">
        <v>31</v>
      </c>
      <c r="B41" s="410"/>
      <c r="C41" s="411"/>
      <c r="D41" s="409"/>
    </row>
    <row r="42" spans="1:4" ht="49.95" customHeight="1" x14ac:dyDescent="0.25">
      <c r="A42" s="192">
        <v>32</v>
      </c>
      <c r="B42" s="410"/>
      <c r="C42" s="411"/>
      <c r="D42" s="409"/>
    </row>
    <row r="43" spans="1:4" ht="49.95" customHeight="1" x14ac:dyDescent="0.25">
      <c r="A43" s="192">
        <v>33</v>
      </c>
      <c r="B43" s="410"/>
      <c r="C43" s="411"/>
      <c r="D43" s="409"/>
    </row>
    <row r="44" spans="1:4" ht="49.95" customHeight="1" x14ac:dyDescent="0.25">
      <c r="A44" s="192">
        <v>34</v>
      </c>
      <c r="B44" s="410"/>
      <c r="C44" s="411"/>
      <c r="D44" s="408"/>
    </row>
    <row r="45" spans="1:4" ht="49.95" customHeight="1" x14ac:dyDescent="0.25">
      <c r="A45" s="192">
        <v>35</v>
      </c>
      <c r="B45" s="410"/>
      <c r="C45" s="411"/>
      <c r="D45" s="409"/>
    </row>
    <row r="46" spans="1:4" ht="49.95" customHeight="1" x14ac:dyDescent="0.25">
      <c r="A46" s="192">
        <v>36</v>
      </c>
      <c r="B46" s="410"/>
      <c r="C46" s="411"/>
      <c r="D46" s="409"/>
    </row>
    <row r="47" spans="1:4" ht="49.95" customHeight="1" x14ac:dyDescent="0.25">
      <c r="A47" s="192">
        <v>37</v>
      </c>
      <c r="B47" s="410"/>
      <c r="C47" s="411"/>
      <c r="D47" s="409"/>
    </row>
    <row r="48" spans="1:4" ht="49.95" customHeight="1" x14ac:dyDescent="0.25">
      <c r="A48" s="192">
        <v>38</v>
      </c>
      <c r="B48" s="410"/>
      <c r="C48" s="411"/>
      <c r="D48" s="408"/>
    </row>
    <row r="49" spans="1:4" ht="49.95" customHeight="1" x14ac:dyDescent="0.25">
      <c r="A49" s="192">
        <v>39</v>
      </c>
      <c r="B49" s="410"/>
      <c r="C49" s="411"/>
      <c r="D49" s="409"/>
    </row>
    <row r="50" spans="1:4" ht="49.95" customHeight="1" x14ac:dyDescent="0.25">
      <c r="A50" s="192">
        <v>40</v>
      </c>
      <c r="B50" s="410"/>
      <c r="C50" s="411"/>
      <c r="D50" s="409"/>
    </row>
    <row r="51" spans="1:4" ht="49.95" customHeight="1" x14ac:dyDescent="0.25">
      <c r="A51" s="192">
        <v>41</v>
      </c>
      <c r="B51" s="410"/>
      <c r="C51" s="411"/>
      <c r="D51" s="409"/>
    </row>
    <row r="52" spans="1:4" ht="49.95" customHeight="1" x14ac:dyDescent="0.25">
      <c r="A52" s="192">
        <v>42</v>
      </c>
      <c r="B52" s="410"/>
      <c r="C52" s="411"/>
      <c r="D52" s="408"/>
    </row>
    <row r="53" spans="1:4" ht="49.95" customHeight="1" x14ac:dyDescent="0.25">
      <c r="A53" s="192">
        <v>43</v>
      </c>
      <c r="B53" s="410"/>
      <c r="C53" s="411"/>
      <c r="D53" s="409"/>
    </row>
    <row r="54" spans="1:4" ht="49.95" customHeight="1" x14ac:dyDescent="0.25">
      <c r="A54" s="192">
        <v>44</v>
      </c>
      <c r="B54" s="410"/>
      <c r="C54" s="411"/>
      <c r="D54" s="409"/>
    </row>
    <row r="55" spans="1:4" ht="49.95" customHeight="1" x14ac:dyDescent="0.25">
      <c r="A55" s="192">
        <v>45</v>
      </c>
      <c r="B55" s="410"/>
      <c r="C55" s="411"/>
      <c r="D55" s="409"/>
    </row>
    <row r="56" spans="1:4" ht="49.95" customHeight="1" x14ac:dyDescent="0.25">
      <c r="A56" s="192">
        <v>46</v>
      </c>
      <c r="B56" s="410"/>
      <c r="C56" s="411"/>
      <c r="D56" s="408"/>
    </row>
    <row r="57" spans="1:4" ht="49.95" customHeight="1" x14ac:dyDescent="0.25">
      <c r="A57" s="192">
        <v>47</v>
      </c>
      <c r="B57" s="410"/>
      <c r="C57" s="411"/>
      <c r="D57" s="409"/>
    </row>
    <row r="58" spans="1:4" ht="49.95" customHeight="1" x14ac:dyDescent="0.25">
      <c r="A58" s="192">
        <v>48</v>
      </c>
      <c r="B58" s="410"/>
      <c r="C58" s="411"/>
      <c r="D58" s="409"/>
    </row>
    <row r="59" spans="1:4" ht="49.95" customHeight="1" x14ac:dyDescent="0.25">
      <c r="A59" s="192">
        <v>49</v>
      </c>
      <c r="B59" s="410"/>
      <c r="C59" s="411"/>
      <c r="D59" s="409"/>
    </row>
    <row r="60" spans="1:4" ht="49.95" customHeight="1" x14ac:dyDescent="0.25">
      <c r="A60" s="192">
        <v>50</v>
      </c>
      <c r="B60" s="410"/>
      <c r="C60" s="411"/>
      <c r="D60" s="408"/>
    </row>
    <row r="61" spans="1:4" x14ac:dyDescent="0.25"/>
  </sheetData>
  <sheetProtection algorithmName="SHA-512" hashValue="drhzY9zlFdJRzbYAgl3DeEiCt6j1MNx1iMUIY78EoIxy7hW1ikyIDHzPgz08C0oQgpI4eJeH5WSWs4towgHR4A==" saltValue="4pRjI+buo8iddY4P3B1k9w==" spinCount="100000" sheet="1" objects="1" scenarios="1" formatRows="0" selectLockedCells="1"/>
  <dataValidations count="1">
    <dataValidation type="list" allowBlank="1" showInputMessage="1" showErrorMessage="1" sqref="B11:B60" xr:uid="{52102202-FE96-417E-8CDB-092355A58526}">
      <formula1>Position_B14</formula1>
    </dataValidation>
  </dataValidations>
  <printOptions horizontalCentered="1"/>
  <pageMargins left="0.39370078740157483" right="0.35433070866141736" top="0.78740157480314965" bottom="0.78740157480314965" header="0.31496062992125984" footer="0.31496062992125984"/>
  <pageSetup paperSize="9" scale="58" fitToHeight="0" orientation="portrait" r:id="rId1"/>
  <headerFooter>
    <oddHeader>&amp;L&amp;G&amp;R&amp;G</oddHeader>
    <oddFooter>&amp;L&amp;10&amp;F
&amp;A&amp;C&amp;10Finanzantrag_FBPlus_TN-UHG_V4_0_260706&amp;RSeite &amp;P / &amp;N</oddFooter>
  </headerFooter>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79998168889431442"/>
    <pageSetUpPr fitToPage="1"/>
  </sheetPr>
  <dimension ref="A1:S48"/>
  <sheetViews>
    <sheetView showGridLines="0" topLeftCell="A14" zoomScaleNormal="100" workbookViewId="0">
      <selection activeCell="E37" sqref="E37"/>
    </sheetView>
  </sheetViews>
  <sheetFormatPr baseColWidth="10" defaultColWidth="0" defaultRowHeight="13.2" zeroHeight="1" x14ac:dyDescent="0.25"/>
  <cols>
    <col min="1" max="1" width="8.88671875" style="53" customWidth="1"/>
    <col min="2" max="2" width="62.109375" style="5" customWidth="1"/>
    <col min="3" max="3" width="18" style="40" customWidth="1"/>
    <col min="4" max="4" width="30.44140625" style="10" customWidth="1"/>
    <col min="5" max="5" width="45.33203125" style="9" customWidth="1"/>
    <col min="6" max="6" width="3.6640625" style="4" customWidth="1"/>
    <col min="7" max="16384" width="11.44140625" style="4" hidden="1"/>
  </cols>
  <sheetData>
    <row r="1" spans="1:19" s="2" customFormat="1" ht="17.399999999999999" x14ac:dyDescent="0.3">
      <c r="A1" s="129" t="s">
        <v>21</v>
      </c>
      <c r="B1" s="3"/>
      <c r="C1" s="39"/>
      <c r="D1" s="6"/>
      <c r="E1" s="7"/>
    </row>
    <row r="2" spans="1:19" s="2" customFormat="1" ht="15.6" x14ac:dyDescent="0.3">
      <c r="A2" s="52"/>
      <c r="B2" s="3"/>
      <c r="C2" s="39"/>
      <c r="D2" s="6"/>
      <c r="E2" s="7"/>
    </row>
    <row r="3" spans="1:19" s="15" customFormat="1" ht="15" x14ac:dyDescent="0.25">
      <c r="A3" s="17"/>
      <c r="B3" s="16" t="s">
        <v>6</v>
      </c>
      <c r="C3" s="458">
        <f>'FP Träger'!D3</f>
        <v>0</v>
      </c>
      <c r="D3" s="458"/>
      <c r="E3" s="18"/>
      <c r="F3" s="18"/>
      <c r="G3" s="27"/>
      <c r="I3" s="17"/>
      <c r="J3" s="28"/>
      <c r="K3" s="18"/>
      <c r="L3" s="29"/>
      <c r="M3" s="30"/>
      <c r="N3" s="31"/>
      <c r="O3" s="32"/>
      <c r="P3" s="28"/>
      <c r="Q3" s="18"/>
      <c r="R3" s="19"/>
      <c r="S3" s="30"/>
    </row>
    <row r="4" spans="1:19" s="15" customFormat="1" ht="15" x14ac:dyDescent="0.25">
      <c r="A4" s="17"/>
      <c r="B4" s="16" t="s">
        <v>7</v>
      </c>
      <c r="C4" s="459">
        <f>'FP Träger'!D4</f>
        <v>0</v>
      </c>
      <c r="D4" s="459"/>
      <c r="E4" s="18"/>
      <c r="F4" s="18"/>
      <c r="G4" s="27"/>
      <c r="I4" s="17"/>
      <c r="J4" s="28"/>
      <c r="K4" s="18"/>
      <c r="L4" s="29"/>
      <c r="M4" s="30"/>
      <c r="N4" s="31"/>
      <c r="O4" s="32"/>
      <c r="P4" s="28"/>
      <c r="Q4" s="18"/>
      <c r="R4" s="19"/>
      <c r="S4" s="30"/>
    </row>
    <row r="5" spans="1:19" s="15" customFormat="1" ht="15" x14ac:dyDescent="0.25">
      <c r="A5" s="70"/>
      <c r="B5" s="16"/>
      <c r="C5" s="128"/>
      <c r="D5" s="99"/>
      <c r="E5" s="18"/>
      <c r="F5" s="18"/>
      <c r="G5" s="27"/>
      <c r="I5" s="70"/>
      <c r="J5" s="28"/>
      <c r="K5" s="18"/>
      <c r="L5" s="29"/>
      <c r="M5" s="30"/>
      <c r="N5" s="31"/>
      <c r="O5" s="32"/>
      <c r="P5" s="28"/>
      <c r="Q5" s="18"/>
      <c r="R5" s="19"/>
      <c r="S5" s="30"/>
    </row>
    <row r="6" spans="1:19" s="15" customFormat="1" ht="15" x14ac:dyDescent="0.25">
      <c r="A6" s="17"/>
      <c r="B6" s="16" t="s">
        <v>43</v>
      </c>
      <c r="C6" s="461" t="str">
        <f>'FP Träger'!D5</f>
        <v>00.01.1900  bis  00.01.1900</v>
      </c>
      <c r="D6" s="461"/>
      <c r="E6" s="18"/>
      <c r="F6" s="18"/>
      <c r="G6" s="27"/>
      <c r="I6" s="17"/>
      <c r="J6" s="28"/>
      <c r="K6" s="18"/>
      <c r="L6" s="29"/>
      <c r="M6" s="30"/>
      <c r="N6" s="31"/>
      <c r="O6" s="32"/>
      <c r="P6" s="28"/>
      <c r="Q6" s="18"/>
      <c r="R6" s="19"/>
      <c r="S6" s="30"/>
    </row>
    <row r="7" spans="1:19" s="15" customFormat="1" ht="15" x14ac:dyDescent="0.25">
      <c r="A7" s="17"/>
      <c r="B7" s="16"/>
      <c r="C7" s="460"/>
      <c r="D7" s="460"/>
      <c r="E7" s="18"/>
      <c r="F7" s="18"/>
      <c r="G7" s="27"/>
      <c r="I7" s="17"/>
      <c r="J7" s="28"/>
      <c r="K7" s="18"/>
      <c r="L7" s="29"/>
      <c r="M7" s="30"/>
      <c r="N7" s="31"/>
      <c r="O7" s="32"/>
      <c r="P7" s="28"/>
      <c r="Q7" s="18"/>
      <c r="R7" s="19"/>
      <c r="S7" s="30"/>
    </row>
    <row r="8" spans="1:19" s="15" customFormat="1" ht="15" x14ac:dyDescent="0.25">
      <c r="A8" s="17"/>
      <c r="B8" s="16" t="s">
        <v>13</v>
      </c>
      <c r="C8" s="462" t="str">
        <f>'FP Träger'!D7</f>
        <v>?</v>
      </c>
      <c r="D8" s="462"/>
      <c r="E8" s="18"/>
      <c r="F8" s="18"/>
      <c r="G8" s="27"/>
      <c r="I8" s="17"/>
      <c r="J8" s="28"/>
      <c r="K8" s="18"/>
      <c r="L8" s="29"/>
      <c r="M8" s="30"/>
      <c r="N8" s="31"/>
      <c r="O8" s="32"/>
      <c r="P8" s="28"/>
      <c r="Q8" s="18"/>
      <c r="R8" s="19"/>
      <c r="S8" s="30"/>
    </row>
    <row r="9" spans="1:19" ht="13.8" thickBot="1" x14ac:dyDescent="0.3"/>
    <row r="10" spans="1:19" s="82" customFormat="1" ht="58.5" customHeight="1" thickBot="1" x14ac:dyDescent="0.35">
      <c r="A10" s="89" t="s">
        <v>0</v>
      </c>
      <c r="B10" s="149" t="s">
        <v>22</v>
      </c>
      <c r="C10" s="150" t="s">
        <v>18</v>
      </c>
      <c r="D10" s="90" t="s">
        <v>20</v>
      </c>
      <c r="E10" s="91" t="s">
        <v>2</v>
      </c>
    </row>
    <row r="11" spans="1:19" s="321" customFormat="1" ht="19.5" customHeight="1" x14ac:dyDescent="0.25">
      <c r="A11" s="316">
        <v>1</v>
      </c>
      <c r="B11" s="317" t="s">
        <v>272</v>
      </c>
      <c r="C11" s="318"/>
      <c r="D11" s="319">
        <f>SUMIF('FP Träger'!$C$10:$C$309,B11,'FP Träger'!$G$10:$G$309)</f>
        <v>0</v>
      </c>
      <c r="E11" s="320"/>
    </row>
    <row r="12" spans="1:19" s="321" customFormat="1" ht="19.5" customHeight="1" x14ac:dyDescent="0.25">
      <c r="A12" s="316">
        <v>2</v>
      </c>
      <c r="B12" s="317" t="s">
        <v>273</v>
      </c>
      <c r="C12" s="318"/>
      <c r="D12" s="319">
        <f>SUMIF('FP Träger'!$C$10:$C$309,B12,'FP Träger'!$G$10:$G$309)</f>
        <v>0</v>
      </c>
      <c r="E12" s="320"/>
    </row>
    <row r="13" spans="1:19" s="321" customFormat="1" ht="19.5" customHeight="1" x14ac:dyDescent="0.25">
      <c r="A13" s="316">
        <v>3</v>
      </c>
      <c r="B13" s="317" t="s">
        <v>274</v>
      </c>
      <c r="C13" s="318"/>
      <c r="D13" s="319">
        <f>SUMIF('FP Träger'!$C$10:$C$309,B13,'FP Träger'!$G$10:$G$309)</f>
        <v>0</v>
      </c>
      <c r="E13" s="320"/>
    </row>
    <row r="14" spans="1:19" s="321" customFormat="1" ht="19.5" customHeight="1" x14ac:dyDescent="0.25">
      <c r="A14" s="316">
        <v>4</v>
      </c>
      <c r="B14" s="317" t="s">
        <v>275</v>
      </c>
      <c r="C14" s="318"/>
      <c r="D14" s="319">
        <f>SUMIF('FP Träger'!$C$10:$C$309,B14,'FP Träger'!$G$10:$G$309)</f>
        <v>0</v>
      </c>
      <c r="E14" s="320"/>
    </row>
    <row r="15" spans="1:19" s="321" customFormat="1" ht="19.5" customHeight="1" x14ac:dyDescent="0.25">
      <c r="A15" s="316">
        <v>5</v>
      </c>
      <c r="B15" s="317" t="s">
        <v>276</v>
      </c>
      <c r="C15" s="318"/>
      <c r="D15" s="319">
        <f>SUMIF('FP Träger'!$C$10:$C$309,B15,'FP Träger'!$G$10:$G$309)</f>
        <v>0</v>
      </c>
      <c r="E15" s="320"/>
    </row>
    <row r="16" spans="1:19" s="321" customFormat="1" ht="30" customHeight="1" x14ac:dyDescent="0.25">
      <c r="A16" s="316">
        <v>6</v>
      </c>
      <c r="B16" s="317" t="s">
        <v>277</v>
      </c>
      <c r="C16" s="318"/>
      <c r="D16" s="319">
        <f>SUMIF('FP Träger'!$C$10:$C$309,B16,'FP Träger'!$G$10:$G$309)</f>
        <v>0</v>
      </c>
      <c r="E16" s="320"/>
    </row>
    <row r="17" spans="1:5" s="321" customFormat="1" ht="19.5" customHeight="1" x14ac:dyDescent="0.25">
      <c r="A17" s="316">
        <v>7</v>
      </c>
      <c r="B17" s="317" t="s">
        <v>278</v>
      </c>
      <c r="C17" s="318"/>
      <c r="D17" s="319">
        <f>SUMIF('FP Träger'!$C$10:$C$309,B17,'FP Träger'!$G$10:$G$309)</f>
        <v>0</v>
      </c>
      <c r="E17" s="320"/>
    </row>
    <row r="18" spans="1:5" s="321" customFormat="1" ht="19.5" customHeight="1" x14ac:dyDescent="0.25">
      <c r="A18" s="316">
        <v>8</v>
      </c>
      <c r="B18" s="317" t="s">
        <v>279</v>
      </c>
      <c r="C18" s="318"/>
      <c r="D18" s="319">
        <f>SUMIF('FP Träger'!$C$10:$C$309,B18,'FP Träger'!$G$10:$G$309)</f>
        <v>0</v>
      </c>
      <c r="E18" s="320"/>
    </row>
    <row r="19" spans="1:5" s="34" customFormat="1" ht="18.75" customHeight="1" x14ac:dyDescent="0.25">
      <c r="A19" s="182"/>
      <c r="B19" s="196" t="s">
        <v>85</v>
      </c>
      <c r="C19" s="195" t="s">
        <v>76</v>
      </c>
      <c r="D19" s="292">
        <f>SUM(D11:D18)</f>
        <v>0</v>
      </c>
      <c r="E19" s="183"/>
    </row>
    <row r="20" spans="1:5" s="194" customFormat="1" ht="30" customHeight="1" x14ac:dyDescent="0.25">
      <c r="A20" s="192">
        <v>9</v>
      </c>
      <c r="B20" s="151" t="s">
        <v>283</v>
      </c>
      <c r="C20" s="153"/>
      <c r="D20" s="291">
        <f>SUMIF('FP Träger'!$C$10:$C$309,B20,'FP Träger'!$G$10:$G$309)</f>
        <v>0</v>
      </c>
      <c r="E20" s="193"/>
    </row>
    <row r="21" spans="1:5" s="194" customFormat="1" ht="19.5" customHeight="1" x14ac:dyDescent="0.25">
      <c r="A21" s="192">
        <v>10</v>
      </c>
      <c r="B21" s="151" t="s">
        <v>284</v>
      </c>
      <c r="C21" s="153"/>
      <c r="D21" s="291">
        <f>SUMIF('FP Träger'!$C$10:$C$309,B21,'FP Träger'!$G$10:$G$309)</f>
        <v>0</v>
      </c>
      <c r="E21" s="193"/>
    </row>
    <row r="22" spans="1:5" s="194" customFormat="1" ht="30" customHeight="1" x14ac:dyDescent="0.25">
      <c r="A22" s="192">
        <v>11</v>
      </c>
      <c r="B22" s="151" t="s">
        <v>285</v>
      </c>
      <c r="C22" s="153"/>
      <c r="D22" s="291">
        <f>SUMIF('FP Träger'!$C$10:$C$309,B22,'FP Träger'!$G$10:$G$309)</f>
        <v>0</v>
      </c>
      <c r="E22" s="193"/>
    </row>
    <row r="23" spans="1:5" s="194" customFormat="1" ht="19.5" customHeight="1" x14ac:dyDescent="0.25">
      <c r="A23" s="192">
        <v>12</v>
      </c>
      <c r="B23" s="151" t="s">
        <v>286</v>
      </c>
      <c r="C23" s="153"/>
      <c r="D23" s="291">
        <f>SUMIF('FP Träger'!$C$10:$C$309,B23,'FP Träger'!$G$10:$G$309)</f>
        <v>0</v>
      </c>
      <c r="E23" s="193"/>
    </row>
    <row r="24" spans="1:5" s="194" customFormat="1" ht="30" customHeight="1" x14ac:dyDescent="0.25">
      <c r="A24" s="192">
        <v>13</v>
      </c>
      <c r="B24" s="151" t="s">
        <v>287</v>
      </c>
      <c r="C24" s="153"/>
      <c r="D24" s="291">
        <f>SUMIF('FP Träger'!$C$10:$C$309,B24,'FP Träger'!$G$10:$G$309)</f>
        <v>0</v>
      </c>
      <c r="E24" s="193"/>
    </row>
    <row r="25" spans="1:5" s="194" customFormat="1" ht="19.5" customHeight="1" x14ac:dyDescent="0.25">
      <c r="A25" s="192">
        <v>14</v>
      </c>
      <c r="B25" s="151" t="s">
        <v>288</v>
      </c>
      <c r="C25" s="153"/>
      <c r="D25" s="291">
        <f>SUMIF('FP Träger'!$C$10:$C$309,B25,'FP Träger'!$G$10:$G$309)</f>
        <v>0</v>
      </c>
      <c r="E25" s="193"/>
    </row>
    <row r="26" spans="1:5" s="194" customFormat="1" ht="19.5" customHeight="1" x14ac:dyDescent="0.25">
      <c r="A26" s="192">
        <v>15</v>
      </c>
      <c r="B26" s="151" t="s">
        <v>289</v>
      </c>
      <c r="C26" s="153"/>
      <c r="D26" s="291">
        <f>SUMIF('FP Träger'!$C$10:$C$309,B26,'FP Träger'!$G$10:$G$309)</f>
        <v>0</v>
      </c>
      <c r="E26" s="193"/>
    </row>
    <row r="27" spans="1:5" s="191" customFormat="1" ht="19.5" customHeight="1" x14ac:dyDescent="0.25">
      <c r="A27" s="188"/>
      <c r="B27" s="196" t="s">
        <v>83</v>
      </c>
      <c r="C27" s="189" t="s">
        <v>84</v>
      </c>
      <c r="D27" s="292">
        <f>SUM(D20:D26)</f>
        <v>0</v>
      </c>
      <c r="E27" s="190"/>
    </row>
    <row r="28" spans="1:5" s="191" customFormat="1" ht="19.5" customHeight="1" x14ac:dyDescent="0.25">
      <c r="A28" s="192">
        <v>16</v>
      </c>
      <c r="B28" s="151" t="s">
        <v>313</v>
      </c>
      <c r="C28" s="153"/>
      <c r="D28" s="291">
        <f>SUMIF('FP Träger'!$C$10:$C$309,B28,'FP Träger'!$G$10:$G$309)</f>
        <v>0</v>
      </c>
      <c r="E28" s="193"/>
    </row>
    <row r="29" spans="1:5" s="194" customFormat="1" ht="19.5" customHeight="1" x14ac:dyDescent="0.25">
      <c r="A29" s="192">
        <v>17</v>
      </c>
      <c r="B29" s="151" t="s">
        <v>314</v>
      </c>
      <c r="C29" s="153"/>
      <c r="D29" s="291">
        <f>SUMIF('FP Träger'!$C$10:$C$309,B29,'FP Träger'!$G$10:$G$309)</f>
        <v>0</v>
      </c>
      <c r="E29" s="193"/>
    </row>
    <row r="30" spans="1:5" s="194" customFormat="1" ht="30" customHeight="1" x14ac:dyDescent="0.25">
      <c r="A30" s="192">
        <v>18</v>
      </c>
      <c r="B30" s="151" t="s">
        <v>315</v>
      </c>
      <c r="C30" s="153"/>
      <c r="D30" s="291">
        <f>SUMIF('FP Träger'!$C$10:$C$309,B30,'FP Träger'!$G$10:$G$309)</f>
        <v>0</v>
      </c>
      <c r="E30" s="193"/>
    </row>
    <row r="31" spans="1:5" s="194" customFormat="1" ht="30" customHeight="1" x14ac:dyDescent="0.25">
      <c r="A31" s="192">
        <v>19</v>
      </c>
      <c r="B31" s="151" t="s">
        <v>316</v>
      </c>
      <c r="C31" s="153"/>
      <c r="D31" s="291">
        <f>SUMIF('FP Träger'!$C$10:$C$309,B31,'FP Träger'!$G$10:$G$309)</f>
        <v>0</v>
      </c>
      <c r="E31" s="193"/>
    </row>
    <row r="32" spans="1:5" s="194" customFormat="1" ht="30" customHeight="1" x14ac:dyDescent="0.25">
      <c r="A32" s="192">
        <v>20</v>
      </c>
      <c r="B32" s="151" t="s">
        <v>317</v>
      </c>
      <c r="C32" s="153"/>
      <c r="D32" s="291">
        <f>SUMIF('FP Träger'!$C$10:$C$309,B32,'FP Träger'!$G$10:$G$309)</f>
        <v>0</v>
      </c>
      <c r="E32" s="193"/>
    </row>
    <row r="33" spans="1:5" s="194" customFormat="1" ht="30" customHeight="1" x14ac:dyDescent="0.25">
      <c r="A33" s="192">
        <v>21</v>
      </c>
      <c r="B33" s="151" t="s">
        <v>318</v>
      </c>
      <c r="C33" s="153"/>
      <c r="D33" s="291">
        <f>SUMIF('FP Träger'!$C$10:$C$309,B33,'FP Träger'!$G$10:$G$309)</f>
        <v>0</v>
      </c>
      <c r="E33" s="193"/>
    </row>
    <row r="34" spans="1:5" s="194" customFormat="1" ht="30" customHeight="1" x14ac:dyDescent="0.25">
      <c r="A34" s="192">
        <v>22</v>
      </c>
      <c r="B34" s="151" t="s">
        <v>319</v>
      </c>
      <c r="C34" s="153"/>
      <c r="D34" s="291">
        <f>SUMIF('FP Träger'!$C$10:$C$309,B34,'FP Träger'!$G$10:$G$309)</f>
        <v>0</v>
      </c>
      <c r="E34" s="193"/>
    </row>
    <row r="35" spans="1:5" s="208" customFormat="1" ht="19.5" customHeight="1" x14ac:dyDescent="0.3">
      <c r="A35" s="206"/>
      <c r="B35" s="207" t="s">
        <v>113</v>
      </c>
      <c r="C35" s="189" t="s">
        <v>114</v>
      </c>
      <c r="D35" s="292">
        <f>SUM(D28:D34)</f>
        <v>0</v>
      </c>
      <c r="E35" s="190"/>
    </row>
    <row r="36" spans="1:5" s="208" customFormat="1" ht="19.5" customHeight="1" x14ac:dyDescent="0.3">
      <c r="A36" s="192">
        <v>23</v>
      </c>
      <c r="B36" s="151" t="s">
        <v>309</v>
      </c>
      <c r="C36" s="153"/>
      <c r="D36" s="293">
        <f>SUMIF('FP Träger'!$C$10:$C$309,B36,'FP Träger'!$G$10:$G$309)</f>
        <v>0</v>
      </c>
      <c r="E36" s="184"/>
    </row>
    <row r="37" spans="1:5" s="208" customFormat="1" ht="19.5" customHeight="1" x14ac:dyDescent="0.3">
      <c r="A37" s="192">
        <v>24</v>
      </c>
      <c r="B37" s="151" t="s">
        <v>310</v>
      </c>
      <c r="C37" s="153"/>
      <c r="D37" s="293">
        <f>SUMIF('FP Träger'!$C$10:$C$309,B37,'FP Träger'!$G$10:$G$309)</f>
        <v>0</v>
      </c>
      <c r="E37" s="184"/>
    </row>
    <row r="38" spans="1:5" s="208" customFormat="1" ht="19.5" customHeight="1" x14ac:dyDescent="0.3">
      <c r="A38" s="206"/>
      <c r="B38" s="207" t="s">
        <v>196</v>
      </c>
      <c r="C38" s="189" t="s">
        <v>4</v>
      </c>
      <c r="D38" s="292">
        <f>SUM(D36:D37)</f>
        <v>0</v>
      </c>
      <c r="E38" s="190"/>
    </row>
    <row r="39" spans="1:5" x14ac:dyDescent="0.25"/>
    <row r="46" spans="1:5" hidden="1" x14ac:dyDescent="0.25">
      <c r="B46" s="241"/>
    </row>
    <row r="48" spans="1:5" x14ac:dyDescent="0.25"/>
  </sheetData>
  <sheetProtection algorithmName="SHA-512" hashValue="dfKxChu3B3zLinwoqxPyOEA1Eleqhy/1f8CT8nb56J5giRDg08vjy8G1vmTu7hAeCqkzzg5wtpeO4xvPwmLVUQ==" saltValue="OM5GuLyY/NohCVjeMaLG4A==" spinCount="100000" sheet="1" selectLockedCells="1"/>
  <mergeCells count="5">
    <mergeCell ref="C3:D3"/>
    <mergeCell ref="C4:D4"/>
    <mergeCell ref="C7:D7"/>
    <mergeCell ref="C6:D6"/>
    <mergeCell ref="C8:D8"/>
  </mergeCells>
  <dataValidations count="1">
    <dataValidation type="list" allowBlank="1" showInputMessage="1" showErrorMessage="1" sqref="B12:B18 B20:B26 B28:B34 B36:B37" xr:uid="{00000000-0002-0000-0300-000000000000}">
      <formula1>Bezeichnung_Kostenart</formula1>
    </dataValidation>
  </dataValidations>
  <printOptions horizontalCentered="1"/>
  <pageMargins left="0.39370078740157483" right="0.35433070866141736" top="0.78740157480314965" bottom="0.78740157480314965" header="0.31496062992125984" footer="0.31496062992125984"/>
  <pageSetup paperSize="9" scale="56" fitToHeight="0" orientation="portrait" r:id="rId1"/>
  <headerFooter>
    <oddHeader>&amp;L&amp;G&amp;R&amp;G</oddHeader>
    <oddFooter>&amp;L&amp;10&amp;F
&amp;A&amp;C&amp;10Finanzantrag_FBPlus_TN-UHG_V4_0_260706&amp;RSeite &amp;P /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Nachschlagen!$B$2:$B$65</xm:f>
          </x14:formula1>
          <xm:sqref>B11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79998168889431442"/>
    <pageSetUpPr fitToPage="1"/>
  </sheetPr>
  <dimension ref="A1:S35"/>
  <sheetViews>
    <sheetView showGridLines="0" zoomScaleNormal="100" zoomScalePageLayoutView="70" workbookViewId="0">
      <selection activeCell="E11" sqref="E11"/>
    </sheetView>
  </sheetViews>
  <sheetFormatPr baseColWidth="10" defaultColWidth="0" defaultRowHeight="13.2" zeroHeight="1" x14ac:dyDescent="0.25"/>
  <cols>
    <col min="1" max="1" width="7.88671875" style="53" customWidth="1"/>
    <col min="2" max="2" width="50.33203125" style="5" customWidth="1"/>
    <col min="3" max="3" width="14.33203125" style="40" customWidth="1"/>
    <col min="4" max="4" width="26.5546875" style="10" customWidth="1"/>
    <col min="5" max="5" width="39.44140625" style="9" customWidth="1"/>
    <col min="6" max="6" width="3" style="4" customWidth="1"/>
    <col min="7" max="16384" width="11.44140625" style="4" hidden="1"/>
  </cols>
  <sheetData>
    <row r="1" spans="1:19" s="2" customFormat="1" ht="17.399999999999999" x14ac:dyDescent="0.3">
      <c r="A1" s="129" t="s">
        <v>71</v>
      </c>
      <c r="B1" s="3"/>
      <c r="C1" s="39"/>
      <c r="D1" s="6"/>
      <c r="E1" s="7"/>
    </row>
    <row r="2" spans="1:19" s="2" customFormat="1" ht="15.6" x14ac:dyDescent="0.3">
      <c r="A2" s="52"/>
      <c r="B2" s="3"/>
      <c r="C2" s="39"/>
      <c r="D2" s="6"/>
      <c r="E2" s="7"/>
    </row>
    <row r="3" spans="1:19" s="15" customFormat="1" ht="15" x14ac:dyDescent="0.25">
      <c r="A3" s="17"/>
      <c r="B3" s="16" t="s">
        <v>6</v>
      </c>
      <c r="C3" s="458">
        <f>'FP Träger'!D3</f>
        <v>0</v>
      </c>
      <c r="D3" s="458"/>
      <c r="E3" s="18"/>
      <c r="F3" s="18"/>
      <c r="G3" s="27"/>
      <c r="I3" s="17"/>
      <c r="J3" s="28"/>
      <c r="K3" s="18"/>
      <c r="L3" s="29"/>
      <c r="M3" s="30"/>
      <c r="N3" s="31"/>
      <c r="O3" s="32"/>
      <c r="P3" s="28"/>
      <c r="Q3" s="18"/>
      <c r="R3" s="19"/>
      <c r="S3" s="30"/>
    </row>
    <row r="4" spans="1:19" s="15" customFormat="1" ht="15" x14ac:dyDescent="0.25">
      <c r="A4" s="17"/>
      <c r="B4" s="16" t="s">
        <v>7</v>
      </c>
      <c r="C4" s="459">
        <f>'FP Träger'!D4</f>
        <v>0</v>
      </c>
      <c r="D4" s="459"/>
      <c r="E4" s="18"/>
      <c r="F4" s="18"/>
      <c r="G4" s="27"/>
      <c r="I4" s="17"/>
      <c r="J4" s="28"/>
      <c r="K4" s="18"/>
      <c r="L4" s="29"/>
      <c r="M4" s="30"/>
      <c r="N4" s="31"/>
      <c r="O4" s="32"/>
      <c r="P4" s="28"/>
      <c r="Q4" s="18"/>
      <c r="R4" s="19"/>
      <c r="S4" s="30"/>
    </row>
    <row r="5" spans="1:19" s="15" customFormat="1" ht="15" x14ac:dyDescent="0.25">
      <c r="A5" s="70"/>
      <c r="B5" s="16"/>
      <c r="C5" s="128"/>
      <c r="D5" s="99"/>
      <c r="E5" s="18"/>
      <c r="F5" s="18"/>
      <c r="G5" s="27"/>
      <c r="I5" s="70"/>
      <c r="J5" s="28"/>
      <c r="K5" s="18"/>
      <c r="L5" s="29"/>
      <c r="M5" s="30"/>
      <c r="N5" s="31"/>
      <c r="O5" s="32"/>
      <c r="P5" s="28"/>
      <c r="Q5" s="18"/>
      <c r="R5" s="19"/>
      <c r="S5" s="30"/>
    </row>
    <row r="6" spans="1:19" s="15" customFormat="1" ht="15" x14ac:dyDescent="0.25">
      <c r="A6" s="17"/>
      <c r="B6" s="16" t="s">
        <v>43</v>
      </c>
      <c r="C6" s="83" t="str">
        <f>'FP Träger'!D5</f>
        <v>00.01.1900  bis  00.01.1900</v>
      </c>
      <c r="D6" s="84"/>
      <c r="E6" s="18"/>
      <c r="F6" s="18"/>
      <c r="G6" s="27"/>
      <c r="I6" s="17"/>
      <c r="J6" s="28"/>
      <c r="K6" s="18"/>
      <c r="L6" s="29"/>
      <c r="M6" s="30"/>
      <c r="N6" s="31"/>
      <c r="O6" s="32"/>
      <c r="P6" s="28"/>
      <c r="Q6" s="18"/>
      <c r="R6" s="19"/>
      <c r="S6" s="30"/>
    </row>
    <row r="7" spans="1:19" s="15" customFormat="1" ht="15" x14ac:dyDescent="0.25">
      <c r="A7" s="17"/>
      <c r="B7" s="16"/>
      <c r="C7" s="460"/>
      <c r="D7" s="460"/>
      <c r="E7" s="18"/>
      <c r="F7" s="18"/>
      <c r="G7" s="27"/>
      <c r="I7" s="17"/>
      <c r="J7" s="28"/>
      <c r="K7" s="18"/>
      <c r="L7" s="29"/>
      <c r="M7" s="30"/>
      <c r="N7" s="31"/>
      <c r="O7" s="32"/>
      <c r="P7" s="28"/>
      <c r="Q7" s="18"/>
      <c r="R7" s="19"/>
      <c r="S7" s="30"/>
    </row>
    <row r="8" spans="1:19" s="15" customFormat="1" ht="15" x14ac:dyDescent="0.25">
      <c r="A8" s="17"/>
      <c r="B8" s="16" t="s">
        <v>13</v>
      </c>
      <c r="C8" s="465" t="str">
        <f>'FP Träger'!D7</f>
        <v>?</v>
      </c>
      <c r="D8" s="465"/>
      <c r="E8" s="18"/>
      <c r="F8" s="18"/>
      <c r="G8" s="27"/>
      <c r="I8" s="17"/>
      <c r="J8" s="28"/>
      <c r="K8" s="18"/>
      <c r="L8" s="29"/>
      <c r="M8" s="30"/>
      <c r="N8" s="31"/>
      <c r="O8" s="32"/>
      <c r="P8" s="28"/>
      <c r="Q8" s="18"/>
      <c r="R8" s="19"/>
      <c r="S8" s="30"/>
    </row>
    <row r="9" spans="1:19" ht="13.8" thickBot="1" x14ac:dyDescent="0.3"/>
    <row r="10" spans="1:19" ht="27" thickBot="1" x14ac:dyDescent="0.3">
      <c r="A10" s="86" t="s">
        <v>0</v>
      </c>
      <c r="B10" s="154" t="s">
        <v>74</v>
      </c>
      <c r="C10" s="152" t="s">
        <v>18</v>
      </c>
      <c r="D10" s="87" t="s">
        <v>20</v>
      </c>
      <c r="E10" s="88" t="s">
        <v>2</v>
      </c>
    </row>
    <row r="11" spans="1:19" ht="21.75" customHeight="1" x14ac:dyDescent="0.25">
      <c r="A11" s="335">
        <v>1</v>
      </c>
      <c r="B11" s="336" t="s">
        <v>322</v>
      </c>
      <c r="C11" s="337"/>
      <c r="D11" s="362">
        <f>SUMIF('FP Träger'!$C$10:$C$309,B11,'FP Träger'!$G$10:$G$309)</f>
        <v>0</v>
      </c>
      <c r="E11" s="368"/>
    </row>
    <row r="12" spans="1:19" ht="21.75" customHeight="1" thickBot="1" x14ac:dyDescent="0.3">
      <c r="A12" s="338">
        <v>2</v>
      </c>
      <c r="B12" s="339" t="s">
        <v>323</v>
      </c>
      <c r="C12" s="340"/>
      <c r="D12" s="362">
        <f>SUMIF('FP Träger'!$C$10:$C$309,B12,'FP Träger'!$G$10:$G$309)</f>
        <v>0</v>
      </c>
      <c r="E12" s="369"/>
    </row>
    <row r="13" spans="1:19" ht="21.75" customHeight="1" thickBot="1" x14ac:dyDescent="0.3">
      <c r="A13" s="341"/>
      <c r="B13" s="342" t="s">
        <v>336</v>
      </c>
      <c r="C13" s="343" t="s">
        <v>337</v>
      </c>
      <c r="D13" s="363">
        <f>SUM(D11:D12)</f>
        <v>0</v>
      </c>
      <c r="E13" s="369"/>
    </row>
    <row r="14" spans="1:19" ht="21.75" customHeight="1" x14ac:dyDescent="0.25">
      <c r="A14" s="344">
        <v>3</v>
      </c>
      <c r="B14" s="345" t="s">
        <v>324</v>
      </c>
      <c r="C14" s="346"/>
      <c r="D14" s="364">
        <f>SUMIF('FP Träger'!$C$10:$C$309,B14,'FP Träger'!$G$10:$G$309)</f>
        <v>0</v>
      </c>
      <c r="E14" s="369"/>
    </row>
    <row r="15" spans="1:19" ht="21.75" customHeight="1" thickBot="1" x14ac:dyDescent="0.3">
      <c r="A15" s="338">
        <v>4</v>
      </c>
      <c r="B15" s="339" t="s">
        <v>325</v>
      </c>
      <c r="C15" s="347"/>
      <c r="D15" s="364">
        <f>SUMIF('FP Träger'!$C$10:$C$309,B15,'FP Träger'!$G$10:$G$309)</f>
        <v>0</v>
      </c>
      <c r="E15" s="369"/>
    </row>
    <row r="16" spans="1:19" ht="21.75" customHeight="1" thickBot="1" x14ac:dyDescent="0.3">
      <c r="A16" s="341"/>
      <c r="B16" s="342" t="s">
        <v>338</v>
      </c>
      <c r="C16" s="343" t="s">
        <v>339</v>
      </c>
      <c r="D16" s="365">
        <f>SUM(D14:D15)</f>
        <v>0</v>
      </c>
      <c r="E16" s="369"/>
    </row>
    <row r="17" spans="1:5" ht="21.75" customHeight="1" thickBot="1" x14ac:dyDescent="0.3">
      <c r="A17" s="341">
        <v>5</v>
      </c>
      <c r="B17" s="342" t="s">
        <v>326</v>
      </c>
      <c r="C17" s="343" t="s">
        <v>12</v>
      </c>
      <c r="D17" s="365">
        <f>SUMIF('FP Träger'!$C$10:$C$309,B17,'FP Träger'!$G$10:$G$309)</f>
        <v>0</v>
      </c>
      <c r="E17" s="369"/>
    </row>
    <row r="18" spans="1:5" ht="21.75" customHeight="1" x14ac:dyDescent="0.25">
      <c r="A18" s="348">
        <v>6</v>
      </c>
      <c r="B18" s="345" t="s">
        <v>327</v>
      </c>
      <c r="C18" s="349"/>
      <c r="D18" s="362">
        <f>SUMIF('FP Träger'!$C$10:$C$309,B18,'FP Träger'!$G$10:$G$309)</f>
        <v>0</v>
      </c>
      <c r="E18" s="369"/>
    </row>
    <row r="19" spans="1:5" ht="21.75" customHeight="1" x14ac:dyDescent="0.25">
      <c r="A19" s="350">
        <v>7</v>
      </c>
      <c r="B19" s="345" t="s">
        <v>328</v>
      </c>
      <c r="C19" s="349"/>
      <c r="D19" s="362">
        <f>SUMIF('FP Träger'!$C$10:$C$309,B19,'FP Träger'!$G$10:$G$309)</f>
        <v>0</v>
      </c>
      <c r="E19" s="369"/>
    </row>
    <row r="20" spans="1:5" ht="21.75" customHeight="1" thickBot="1" x14ac:dyDescent="0.3">
      <c r="A20" s="351">
        <v>8</v>
      </c>
      <c r="B20" s="345" t="s">
        <v>357</v>
      </c>
      <c r="C20" s="352"/>
      <c r="D20" s="362">
        <f>SUMIF('FP Träger'!$C$10:$C$309,B20,'FP Träger'!$G$10:$G$309)</f>
        <v>0</v>
      </c>
      <c r="E20" s="369"/>
    </row>
    <row r="21" spans="1:5" ht="21.75" customHeight="1" thickBot="1" x14ac:dyDescent="0.3">
      <c r="A21" s="353"/>
      <c r="B21" s="342" t="s">
        <v>340</v>
      </c>
      <c r="C21" s="343" t="s">
        <v>341</v>
      </c>
      <c r="D21" s="365">
        <f>SUM(D18:D20)</f>
        <v>0</v>
      </c>
      <c r="E21" s="369"/>
    </row>
    <row r="22" spans="1:5" ht="21.75" customHeight="1" thickBot="1" x14ac:dyDescent="0.3">
      <c r="A22" s="354">
        <v>9</v>
      </c>
      <c r="B22" s="355" t="s">
        <v>329</v>
      </c>
      <c r="C22" s="356"/>
      <c r="D22" s="366">
        <f>SUMIF('FP Träger'!$C$10:$C$309,B22,'FP Träger'!$G$10:$G$309)</f>
        <v>0</v>
      </c>
      <c r="E22" s="369"/>
    </row>
    <row r="23" spans="1:5" ht="21.75" customHeight="1" thickBot="1" x14ac:dyDescent="0.3">
      <c r="A23" s="353"/>
      <c r="B23" s="342" t="s">
        <v>17</v>
      </c>
      <c r="C23" s="343" t="s">
        <v>67</v>
      </c>
      <c r="D23" s="365">
        <f>D22</f>
        <v>0</v>
      </c>
      <c r="E23" s="369"/>
    </row>
    <row r="24" spans="1:5" ht="21.75" customHeight="1" thickBot="1" x14ac:dyDescent="0.3">
      <c r="A24" s="463" t="s">
        <v>342</v>
      </c>
      <c r="B24" s="464"/>
      <c r="C24" s="357" t="s">
        <v>343</v>
      </c>
      <c r="D24" s="367">
        <f>D23+D21+D17+D16+D13</f>
        <v>0</v>
      </c>
      <c r="E24" s="369"/>
    </row>
    <row r="25" spans="1:5" ht="21.75" customHeight="1" x14ac:dyDescent="0.25">
      <c r="A25" s="335">
        <v>10</v>
      </c>
      <c r="B25" s="355" t="s">
        <v>330</v>
      </c>
      <c r="C25" s="358"/>
      <c r="D25" s="362">
        <f>SUMIF('FP Träger'!$C$10:$C$309,B25,'FP Träger'!$G$10:$G$309)</f>
        <v>0</v>
      </c>
      <c r="E25" s="369"/>
    </row>
    <row r="26" spans="1:5" ht="21.75" customHeight="1" thickBot="1" x14ac:dyDescent="0.3">
      <c r="A26" s="359">
        <v>11</v>
      </c>
      <c r="B26" s="345" t="s">
        <v>331</v>
      </c>
      <c r="C26" s="352"/>
      <c r="D26" s="362">
        <f>SUMIF('FP Träger'!$C$10:$C$309,B26,'FP Träger'!$G$10:$G$309)</f>
        <v>0</v>
      </c>
      <c r="E26" s="369"/>
    </row>
    <row r="27" spans="1:5" ht="21.75" customHeight="1" thickBot="1" x14ac:dyDescent="0.3">
      <c r="A27" s="353"/>
      <c r="B27" s="342" t="s">
        <v>344</v>
      </c>
      <c r="C27" s="343" t="s">
        <v>345</v>
      </c>
      <c r="D27" s="365">
        <f>SUM(D25:D26)</f>
        <v>0</v>
      </c>
      <c r="E27" s="369"/>
    </row>
    <row r="28" spans="1:5" ht="21.75" customHeight="1" thickBot="1" x14ac:dyDescent="0.3">
      <c r="A28" s="360">
        <v>12</v>
      </c>
      <c r="B28" s="355" t="s">
        <v>332</v>
      </c>
      <c r="C28" s="356"/>
      <c r="D28" s="366">
        <f>SUMIF('FP Träger'!$C$10:$C$309,B28,'FP Träger'!$G$10:$G$309)</f>
        <v>0</v>
      </c>
      <c r="E28" s="369"/>
    </row>
    <row r="29" spans="1:5" ht="21.75" customHeight="1" thickBot="1" x14ac:dyDescent="0.3">
      <c r="A29" s="353"/>
      <c r="B29" s="342" t="s">
        <v>346</v>
      </c>
      <c r="C29" s="343" t="s">
        <v>358</v>
      </c>
      <c r="D29" s="365">
        <f>D28</f>
        <v>0</v>
      </c>
      <c r="E29" s="369"/>
    </row>
    <row r="30" spans="1:5" ht="21.75" customHeight="1" thickBot="1" x14ac:dyDescent="0.3">
      <c r="A30" s="354">
        <v>13</v>
      </c>
      <c r="B30" s="355" t="s">
        <v>333</v>
      </c>
      <c r="C30" s="356"/>
      <c r="D30" s="366">
        <f>SUMIF('FP Träger'!$C$10:$C$309,B30,'FP Träger'!$G$10:$G$309)</f>
        <v>0</v>
      </c>
      <c r="E30" s="369"/>
    </row>
    <row r="31" spans="1:5" ht="21.75" customHeight="1" thickBot="1" x14ac:dyDescent="0.3">
      <c r="A31" s="361"/>
      <c r="B31" s="342" t="s">
        <v>347</v>
      </c>
      <c r="C31" s="343" t="s">
        <v>348</v>
      </c>
      <c r="D31" s="365">
        <f>D30</f>
        <v>0</v>
      </c>
      <c r="E31" s="369"/>
    </row>
    <row r="32" spans="1:5" s="34" customFormat="1" ht="21.75" customHeight="1" thickBot="1" x14ac:dyDescent="0.3">
      <c r="A32" s="335">
        <v>14</v>
      </c>
      <c r="B32" s="336" t="s">
        <v>334</v>
      </c>
      <c r="C32" s="358"/>
      <c r="D32" s="366">
        <f>SUMIF('FP Träger'!$C$10:$C$309,B32,'FP Träger'!$G$10:$G$309)</f>
        <v>0</v>
      </c>
      <c r="E32" s="370"/>
    </row>
    <row r="33" spans="1:5" s="194" customFormat="1" ht="21.75" customHeight="1" thickBot="1" x14ac:dyDescent="0.3">
      <c r="A33" s="361"/>
      <c r="B33" s="342" t="s">
        <v>349</v>
      </c>
      <c r="C33" s="342" t="s">
        <v>68</v>
      </c>
      <c r="D33" s="365">
        <f>D32</f>
        <v>0</v>
      </c>
      <c r="E33" s="371"/>
    </row>
    <row r="34" spans="1:5" s="194" customFormat="1" ht="21.75" customHeight="1" thickBot="1" x14ac:dyDescent="0.3">
      <c r="A34" s="463" t="s">
        <v>350</v>
      </c>
      <c r="B34" s="464"/>
      <c r="C34" s="357" t="s">
        <v>351</v>
      </c>
      <c r="D34" s="367">
        <f>D33+D31+D29+D27</f>
        <v>0</v>
      </c>
      <c r="E34" s="372"/>
    </row>
    <row r="35" spans="1:5" x14ac:dyDescent="0.25"/>
  </sheetData>
  <sheetProtection algorithmName="SHA-512" hashValue="MFQP7xaA1Pln4pyNFGXJIOa/x3PTypc5F6V9huVtzKeviy2omcIg4I3SkuONhYIDV81K6awGRxHpzEbtEdbGUQ==" saltValue="y/y6zAiuTqSfyh1hPnrqpw==" spinCount="100000" sheet="1" selectLockedCells="1"/>
  <mergeCells count="6">
    <mergeCell ref="A34:B34"/>
    <mergeCell ref="C3:D3"/>
    <mergeCell ref="C4:D4"/>
    <mergeCell ref="C7:D7"/>
    <mergeCell ref="C8:D8"/>
    <mergeCell ref="A24:B24"/>
  </mergeCells>
  <dataValidations count="1">
    <dataValidation type="list" allowBlank="1" showInputMessage="1" showErrorMessage="1" sqref="B11:B12 B32 B30 B28 B25:B26 B22 B14:B15 B17:B20" xr:uid="{00000000-0002-0000-0400-000000000000}">
      <formula1>Bezeichnung_Kostenart</formula1>
    </dataValidation>
  </dataValidations>
  <printOptions horizontalCentered="1"/>
  <pageMargins left="0.47244094488188981" right="0.23622047244094491" top="0.74803149606299213" bottom="0.74803149606299213" header="0.27559055118110237" footer="0.31496062992125984"/>
  <pageSetup paperSize="9" scale="68" fitToHeight="0" orientation="portrait" r:id="rId1"/>
  <headerFooter>
    <oddHeader>&amp;L&amp;G&amp;R&amp;G</oddHeader>
    <oddFooter>&amp;L&amp;10&amp;F
&amp;A&amp;C&amp;10Finanzantrag_FBPlus_TN-UHG_V4_0_260706&amp;RSeite &amp;P / &amp;N</oddFooter>
  </headerFooter>
  <legacyDrawingHF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pageSetUpPr fitToPage="1"/>
  </sheetPr>
  <dimension ref="A1:G77"/>
  <sheetViews>
    <sheetView showGridLines="0" zoomScaleNormal="100" zoomScalePageLayoutView="70" workbookViewId="0">
      <selection activeCell="A63" sqref="A63"/>
    </sheetView>
  </sheetViews>
  <sheetFormatPr baseColWidth="10" defaultColWidth="0" defaultRowHeight="13.2" zeroHeight="1" x14ac:dyDescent="0.25"/>
  <cols>
    <col min="1" max="1" width="56.5546875" style="37" customWidth="1"/>
    <col min="2" max="2" width="31" style="38" customWidth="1"/>
    <col min="3" max="3" width="22.6640625" style="37" bestFit="1" customWidth="1"/>
    <col min="4" max="4" width="3.44140625" style="37" customWidth="1"/>
    <col min="5" max="5" width="12.109375" style="37" hidden="1" customWidth="1"/>
    <col min="6" max="16384" width="11.44140625" style="37" hidden="1"/>
  </cols>
  <sheetData>
    <row r="1" spans="1:3" s="2" customFormat="1" ht="17.399999999999999" x14ac:dyDescent="0.3">
      <c r="A1" s="130" t="s">
        <v>64</v>
      </c>
      <c r="B1" s="8"/>
    </row>
    <row r="2" spans="1:3" s="2" customFormat="1" ht="15.6" x14ac:dyDescent="0.3">
      <c r="B2" s="8"/>
    </row>
    <row r="3" spans="1:3" s="43" customFormat="1" ht="15.6" x14ac:dyDescent="0.3">
      <c r="A3" s="46" t="s">
        <v>6</v>
      </c>
      <c r="B3" s="85">
        <f>'FP Träger'!D3</f>
        <v>0</v>
      </c>
      <c r="C3" s="44"/>
    </row>
    <row r="4" spans="1:3" s="43" customFormat="1" ht="15.6" x14ac:dyDescent="0.3">
      <c r="A4" s="46" t="s">
        <v>7</v>
      </c>
      <c r="B4" s="84">
        <f>'FP Träger'!D4</f>
        <v>0</v>
      </c>
      <c r="C4" s="44"/>
    </row>
    <row r="5" spans="1:3" s="43" customFormat="1" ht="15.6" x14ac:dyDescent="0.3">
      <c r="A5" s="46"/>
      <c r="B5" s="128"/>
      <c r="C5" s="44"/>
    </row>
    <row r="6" spans="1:3" s="43" customFormat="1" ht="15.6" x14ac:dyDescent="0.3">
      <c r="A6" s="46" t="s">
        <v>43</v>
      </c>
      <c r="B6" s="83" t="str">
        <f>'FP Träger'!D5</f>
        <v>00.01.1900  bis  00.01.1900</v>
      </c>
      <c r="C6" s="44"/>
    </row>
    <row r="7" spans="1:3" s="43" customFormat="1" ht="15.6" x14ac:dyDescent="0.3">
      <c r="A7" s="46"/>
      <c r="B7" s="286"/>
      <c r="C7" s="44"/>
    </row>
    <row r="8" spans="1:3" s="43" customFormat="1" ht="15.6" x14ac:dyDescent="0.3">
      <c r="A8" s="46" t="s">
        <v>13</v>
      </c>
      <c r="B8" s="283" t="str">
        <f>'FP Träger'!D7</f>
        <v>?</v>
      </c>
      <c r="C8" s="287"/>
    </row>
    <row r="9" spans="1:3" s="43" customFormat="1" ht="16.2" customHeight="1" x14ac:dyDescent="0.3">
      <c r="A9" s="46"/>
      <c r="B9" s="46"/>
      <c r="C9" s="45"/>
    </row>
    <row r="10" spans="1:3" s="43" customFormat="1" ht="10.95" customHeight="1" x14ac:dyDescent="0.3">
      <c r="A10" s="46"/>
      <c r="B10" s="46"/>
      <c r="C10" s="45"/>
    </row>
    <row r="11" spans="1:3" s="56" customFormat="1" ht="21.75" customHeight="1" x14ac:dyDescent="0.3">
      <c r="A11" s="176" t="s">
        <v>11</v>
      </c>
      <c r="B11" s="73"/>
    </row>
    <row r="12" spans="1:3" s="7" customFormat="1" ht="25.5" customHeight="1" x14ac:dyDescent="0.3">
      <c r="A12" s="177" t="s">
        <v>1</v>
      </c>
      <c r="B12" s="467" t="s">
        <v>20</v>
      </c>
      <c r="C12" s="467"/>
    </row>
    <row r="13" spans="1:3" s="7" customFormat="1" ht="25.5" customHeight="1" x14ac:dyDescent="0.3">
      <c r="A13" s="178" t="s">
        <v>115</v>
      </c>
      <c r="B13" s="466">
        <f>'Gesamt-Ausgaben'!D19</f>
        <v>0</v>
      </c>
      <c r="C13" s="466"/>
    </row>
    <row r="14" spans="1:3" s="7" customFormat="1" ht="25.5" customHeight="1" x14ac:dyDescent="0.3">
      <c r="A14" s="178" t="s">
        <v>116</v>
      </c>
      <c r="B14" s="466">
        <f>'Gesamt-Ausgaben'!D27</f>
        <v>0</v>
      </c>
      <c r="C14" s="466"/>
    </row>
    <row r="15" spans="1:3" s="7" customFormat="1" ht="25.5" customHeight="1" x14ac:dyDescent="0.3">
      <c r="A15" s="178" t="s">
        <v>117</v>
      </c>
      <c r="B15" s="469">
        <f>'Gesamt-Ausgaben'!D35</f>
        <v>0</v>
      </c>
      <c r="C15" s="470"/>
    </row>
    <row r="16" spans="1:3" s="7" customFormat="1" ht="25.5" customHeight="1" x14ac:dyDescent="0.3">
      <c r="A16" s="178" t="s">
        <v>118</v>
      </c>
      <c r="B16" s="466">
        <f>'Gesamt-Ausgaben'!D38</f>
        <v>0</v>
      </c>
      <c r="C16" s="466"/>
    </row>
    <row r="17" spans="1:3" s="7" customFormat="1" ht="25.5" customHeight="1" x14ac:dyDescent="0.3">
      <c r="A17" s="178" t="s">
        <v>382</v>
      </c>
      <c r="B17" s="469">
        <f>'Gesamt-Ausgaben'!D36</f>
        <v>0</v>
      </c>
      <c r="C17" s="470"/>
    </row>
    <row r="18" spans="1:3" s="7" customFormat="1" ht="25.5" customHeight="1" x14ac:dyDescent="0.3">
      <c r="A18" s="178" t="s">
        <v>381</v>
      </c>
      <c r="B18" s="469">
        <f>'Gesamt-Ausgaben'!D37</f>
        <v>0</v>
      </c>
      <c r="C18" s="470"/>
    </row>
    <row r="19" spans="1:3" s="92" customFormat="1" ht="25.5" customHeight="1" x14ac:dyDescent="0.3">
      <c r="A19" s="179" t="s">
        <v>3</v>
      </c>
      <c r="B19" s="468">
        <f>SUM(B13:B16)</f>
        <v>0</v>
      </c>
      <c r="C19" s="468"/>
    </row>
    <row r="20" spans="1:3" s="92" customFormat="1" ht="25.5" customHeight="1" x14ac:dyDescent="0.3">
      <c r="A20" s="180"/>
      <c r="B20" s="73"/>
    </row>
    <row r="21" spans="1:3" s="92" customFormat="1" ht="25.5" customHeight="1" x14ac:dyDescent="0.3">
      <c r="A21" s="176" t="s">
        <v>355</v>
      </c>
      <c r="B21" s="73"/>
    </row>
    <row r="22" spans="1:3" s="92" customFormat="1" ht="25.5" customHeight="1" x14ac:dyDescent="0.3">
      <c r="A22" s="177" t="s">
        <v>74</v>
      </c>
      <c r="B22" s="467" t="s">
        <v>20</v>
      </c>
      <c r="C22" s="467"/>
    </row>
    <row r="23" spans="1:3" s="7" customFormat="1" ht="25.5" customHeight="1" x14ac:dyDescent="0.3">
      <c r="A23" s="178" t="s">
        <v>87</v>
      </c>
      <c r="B23" s="466">
        <f>'Gesamt-Refinanz'!D24</f>
        <v>0</v>
      </c>
      <c r="C23" s="466"/>
    </row>
    <row r="24" spans="1:3" s="7" customFormat="1" ht="25.5" customHeight="1" x14ac:dyDescent="0.3">
      <c r="A24" s="178" t="s">
        <v>352</v>
      </c>
      <c r="B24" s="466">
        <f>'Gesamt-Refinanz'!D34</f>
        <v>0</v>
      </c>
      <c r="C24" s="466"/>
    </row>
    <row r="25" spans="1:3" s="7" customFormat="1" ht="25.5" customHeight="1" x14ac:dyDescent="0.3">
      <c r="A25" s="181" t="s">
        <v>3</v>
      </c>
      <c r="B25" s="472">
        <f>SUM(B23:B24)</f>
        <v>0</v>
      </c>
      <c r="C25" s="472"/>
    </row>
    <row r="26" spans="1:3" s="92" customFormat="1" ht="25.5" customHeight="1" x14ac:dyDescent="0.3">
      <c r="A26" s="57"/>
      <c r="B26" s="166"/>
      <c r="C26" s="167"/>
    </row>
    <row r="27" spans="1:3" s="92" customFormat="1" ht="25.5" customHeight="1" x14ac:dyDescent="0.3">
      <c r="A27" s="172" t="s">
        <v>356</v>
      </c>
      <c r="B27" s="166"/>
      <c r="C27" s="167"/>
    </row>
    <row r="28" spans="1:3" s="92" customFormat="1" ht="25.5" customHeight="1" thickBot="1" x14ac:dyDescent="0.35">
      <c r="A28" s="172"/>
      <c r="B28" s="166"/>
      <c r="C28" s="167"/>
    </row>
    <row r="29" spans="1:3" s="92" customFormat="1" ht="25.5" customHeight="1" x14ac:dyDescent="0.3">
      <c r="A29" s="381" t="s">
        <v>80</v>
      </c>
      <c r="B29" s="383">
        <f>'Gesamt-Ausgaben'!D16</f>
        <v>0</v>
      </c>
      <c r="C29" s="382">
        <v>1</v>
      </c>
    </row>
    <row r="30" spans="1:3" s="92" customFormat="1" ht="25.5" customHeight="1" x14ac:dyDescent="0.3">
      <c r="A30" s="174" t="s">
        <v>77</v>
      </c>
      <c r="B30" s="224">
        <f>IFERROR(ROUND(C30*B29,2),0)</f>
        <v>0</v>
      </c>
      <c r="C30" s="169">
        <f>VLOOKUP("B 1.1.6",B11_Pauschalen,2,FALSE)</f>
        <v>0.20799999999999999</v>
      </c>
    </row>
    <row r="31" spans="1:3" s="92" customFormat="1" ht="25.5" customHeight="1" x14ac:dyDescent="0.3">
      <c r="A31" s="174" t="s">
        <v>78</v>
      </c>
      <c r="B31" s="224">
        <f>'Gesamt-Ausgaben'!D17</f>
        <v>0</v>
      </c>
      <c r="C31" s="169">
        <f>IFERROR(ROUND(B31/B29,4),0)</f>
        <v>0</v>
      </c>
    </row>
    <row r="32" spans="1:3" s="92" customFormat="1" ht="25.5" customHeight="1" thickBot="1" x14ac:dyDescent="0.35">
      <c r="A32" s="226" t="s">
        <v>49</v>
      </c>
      <c r="B32" s="227">
        <f>B31-B30</f>
        <v>0</v>
      </c>
      <c r="C32" s="228">
        <f>IF(B29=0,0,C31-C30)</f>
        <v>0</v>
      </c>
    </row>
    <row r="33" spans="1:5" s="375" customFormat="1" ht="4.95" customHeight="1" thickBot="1" x14ac:dyDescent="0.35">
      <c r="A33" s="378"/>
      <c r="B33" s="378"/>
      <c r="C33" s="378"/>
      <c r="D33" s="376"/>
    </row>
    <row r="34" spans="1:5" s="92" customFormat="1" ht="25.5" customHeight="1" x14ac:dyDescent="0.3">
      <c r="A34" s="173" t="s">
        <v>82</v>
      </c>
      <c r="B34" s="223">
        <f>IFERROR(ROUND(C34*B29,2),0)</f>
        <v>0</v>
      </c>
      <c r="C34" s="170">
        <f>VLOOKUP("B 1.1.7",B11_Pauschalen,2,FALSE)</f>
        <v>6.4500000000000002E-2</v>
      </c>
    </row>
    <row r="35" spans="1:5" s="92" customFormat="1" ht="25.5" customHeight="1" x14ac:dyDescent="0.3">
      <c r="A35" s="174" t="s">
        <v>79</v>
      </c>
      <c r="B35" s="384">
        <f>'Gesamt-Ausgaben'!D18</f>
        <v>0</v>
      </c>
      <c r="C35" s="171">
        <f>IFERROR(ROUND(B35/B29,4),0)</f>
        <v>0</v>
      </c>
    </row>
    <row r="36" spans="1:5" s="92" customFormat="1" ht="25.5" customHeight="1" thickBot="1" x14ac:dyDescent="0.35">
      <c r="A36" s="226" t="s">
        <v>49</v>
      </c>
      <c r="B36" s="227">
        <f>B35-B34</f>
        <v>0</v>
      </c>
      <c r="C36" s="228">
        <f>IF(B29=0,0,C35-C34)</f>
        <v>0</v>
      </c>
    </row>
    <row r="37" spans="1:5" s="92" customFormat="1" ht="4.95" customHeight="1" thickBot="1" x14ac:dyDescent="0.35">
      <c r="A37" s="378"/>
      <c r="B37" s="378"/>
      <c r="C37" s="377"/>
    </row>
    <row r="38" spans="1:5" s="92" customFormat="1" ht="25.5" customHeight="1" x14ac:dyDescent="0.3">
      <c r="A38" s="373" t="s">
        <v>48</v>
      </c>
      <c r="B38" s="385">
        <f>B13</f>
        <v>0</v>
      </c>
      <c r="C38" s="374">
        <v>1</v>
      </c>
    </row>
    <row r="39" spans="1:5" s="92" customFormat="1" ht="25.5" customHeight="1" x14ac:dyDescent="0.3">
      <c r="A39" s="175" t="s">
        <v>353</v>
      </c>
      <c r="B39" s="224">
        <f>IFERROR(ROUND(C39*B38,2),0)</f>
        <v>0</v>
      </c>
      <c r="C39" s="169" t="e">
        <f>Deckblatt!$C$11/100</f>
        <v>#VALUE!</v>
      </c>
    </row>
    <row r="40" spans="1:5" s="92" customFormat="1" ht="25.5" customHeight="1" x14ac:dyDescent="0.3">
      <c r="A40" s="175" t="s">
        <v>354</v>
      </c>
      <c r="B40" s="224">
        <f>'Gesamt-Ausgaben'!D36</f>
        <v>0</v>
      </c>
      <c r="C40" s="169">
        <f>IFERROR(ROUND(B40/B38,4),0)</f>
        <v>0</v>
      </c>
      <c r="E40" s="186"/>
    </row>
    <row r="41" spans="1:5" s="92" customFormat="1" ht="25.5" customHeight="1" thickBot="1" x14ac:dyDescent="0.35">
      <c r="A41" s="226" t="s">
        <v>49</v>
      </c>
      <c r="B41" s="227">
        <f>B40-B39</f>
        <v>0</v>
      </c>
      <c r="C41" s="228">
        <f>IFERROR(C40-C39,0)</f>
        <v>0</v>
      </c>
    </row>
    <row r="42" spans="1:5" s="92" customFormat="1" ht="4.95" customHeight="1" thickBot="1" x14ac:dyDescent="0.35">
      <c r="A42" s="379"/>
      <c r="B42" s="379"/>
      <c r="C42" s="380"/>
    </row>
    <row r="43" spans="1:5" s="92" customFormat="1" ht="25.5" customHeight="1" x14ac:dyDescent="0.3">
      <c r="A43" s="100"/>
      <c r="B43" s="164"/>
      <c r="C43" s="164"/>
    </row>
    <row r="44" spans="1:5" s="221" customFormat="1" ht="23.25" customHeight="1" thickBot="1" x14ac:dyDescent="0.35">
      <c r="A44" s="218" t="s">
        <v>119</v>
      </c>
      <c r="B44" s="219"/>
      <c r="C44" s="220"/>
    </row>
    <row r="45" spans="1:5" s="221" customFormat="1" ht="24.9" customHeight="1" x14ac:dyDescent="0.3">
      <c r="A45" s="390" t="s">
        <v>120</v>
      </c>
      <c r="B45" s="383">
        <f>'Gesamt-Ausgaben'!D32</f>
        <v>0</v>
      </c>
      <c r="C45" s="382">
        <v>1</v>
      </c>
    </row>
    <row r="46" spans="1:5" s="221" customFormat="1" ht="24.9" customHeight="1" x14ac:dyDescent="0.3">
      <c r="A46" s="229" t="s">
        <v>126</v>
      </c>
      <c r="B46" s="224">
        <f>IFERROR(ROUND(C46*B45,2),0)</f>
        <v>0</v>
      </c>
      <c r="C46" s="169">
        <f>VLOOKUP("B 1.4.9.5",B11_Pauschalen,2,FALSE)</f>
        <v>0.2</v>
      </c>
    </row>
    <row r="47" spans="1:5" s="225" customFormat="1" ht="24.9" customHeight="1" x14ac:dyDescent="0.25">
      <c r="A47" s="222" t="s">
        <v>121</v>
      </c>
      <c r="B47" s="224">
        <f>'Gesamt-Ausgaben'!D33</f>
        <v>0</v>
      </c>
      <c r="C47" s="169">
        <f>IFERROR(ROUND(B47/B45,4),0)</f>
        <v>0</v>
      </c>
    </row>
    <row r="48" spans="1:5" s="225" customFormat="1" ht="24.9" customHeight="1" thickBot="1" x14ac:dyDescent="0.3">
      <c r="A48" s="226" t="s">
        <v>49</v>
      </c>
      <c r="B48" s="227">
        <f>B47-B46</f>
        <v>0</v>
      </c>
      <c r="C48" s="228">
        <f>IF(B45=0,0,C47-C46)</f>
        <v>0</v>
      </c>
    </row>
    <row r="49" spans="1:7" s="225" customFormat="1" ht="4.95" customHeight="1" thickBot="1" x14ac:dyDescent="0.3">
      <c r="A49" s="389"/>
      <c r="B49" s="389"/>
      <c r="C49" s="389"/>
    </row>
    <row r="50" spans="1:7" s="225" customFormat="1" ht="24.9" customHeight="1" x14ac:dyDescent="0.25">
      <c r="A50" s="387" t="s">
        <v>122</v>
      </c>
      <c r="B50" s="386">
        <f>IFERROR(ROUND(C50*B45,2),0)</f>
        <v>0</v>
      </c>
      <c r="C50" s="168">
        <f>VLOOKUP("B 1.4.9.6",B11_Pauschalen,2,FALSE)</f>
        <v>6.4500000000000002E-2</v>
      </c>
    </row>
    <row r="51" spans="1:7" s="221" customFormat="1" ht="24.9" customHeight="1" x14ac:dyDescent="0.3">
      <c r="A51" s="229" t="s">
        <v>123</v>
      </c>
      <c r="B51" s="230">
        <f>'Gesamt-Ausgaben'!D34</f>
        <v>0</v>
      </c>
      <c r="C51" s="231">
        <f>IFERROR(ROUND(B51/B45,4),0)</f>
        <v>0</v>
      </c>
    </row>
    <row r="52" spans="1:7" s="225" customFormat="1" ht="24.9" customHeight="1" thickBot="1" x14ac:dyDescent="0.3">
      <c r="A52" s="226" t="s">
        <v>49</v>
      </c>
      <c r="B52" s="227">
        <f>B51-B50</f>
        <v>0</v>
      </c>
      <c r="C52" s="388">
        <f>IF(B45=0,0,C51-C50)</f>
        <v>0</v>
      </c>
      <c r="G52" s="232"/>
    </row>
    <row r="53" spans="1:7" s="92" customFormat="1" ht="25.5" customHeight="1" x14ac:dyDescent="0.3">
      <c r="A53" s="100"/>
      <c r="B53" s="164"/>
      <c r="C53" s="164"/>
    </row>
    <row r="54" spans="1:7" s="233" customFormat="1" ht="24.9" customHeight="1" thickBot="1" x14ac:dyDescent="0.35">
      <c r="A54" s="221" t="s">
        <v>124</v>
      </c>
      <c r="B54" s="221"/>
      <c r="C54" s="221"/>
    </row>
    <row r="55" spans="1:7" s="233" customFormat="1" ht="24.9" customHeight="1" x14ac:dyDescent="0.25">
      <c r="A55" s="234" t="s">
        <v>86</v>
      </c>
      <c r="B55" s="235">
        <f>B14</f>
        <v>0</v>
      </c>
      <c r="C55" s="236"/>
    </row>
    <row r="56" spans="1:7" s="233" customFormat="1" ht="24.9" customHeight="1" x14ac:dyDescent="0.25">
      <c r="A56" s="237" t="s">
        <v>125</v>
      </c>
      <c r="B56" s="238">
        <f>B24</f>
        <v>0</v>
      </c>
      <c r="C56" s="236"/>
    </row>
    <row r="57" spans="1:7" s="233" customFormat="1" ht="24.9" customHeight="1" thickBot="1" x14ac:dyDescent="0.3">
      <c r="A57" s="239" t="s">
        <v>49</v>
      </c>
      <c r="B57" s="240">
        <f>B55-B56</f>
        <v>0</v>
      </c>
      <c r="C57" s="236"/>
    </row>
    <row r="58" spans="1:7" s="92" customFormat="1" ht="24.9" customHeight="1" x14ac:dyDescent="0.3">
      <c r="A58" s="100"/>
      <c r="B58" s="164"/>
      <c r="C58" s="164"/>
    </row>
    <row r="59" spans="1:7" s="233" customFormat="1" ht="24.9" customHeight="1" thickBot="1" x14ac:dyDescent="0.35">
      <c r="A59" s="242" t="s">
        <v>23</v>
      </c>
      <c r="B59" s="73"/>
      <c r="C59" s="220"/>
    </row>
    <row r="60" spans="1:7" s="233" customFormat="1" ht="33.75" customHeight="1" x14ac:dyDescent="0.25">
      <c r="A60" s="243"/>
      <c r="B60" s="473" t="s">
        <v>20</v>
      </c>
      <c r="C60" s="474"/>
    </row>
    <row r="61" spans="1:7" s="233" customFormat="1" ht="24.9" customHeight="1" x14ac:dyDescent="0.25">
      <c r="A61" s="244" t="s">
        <v>3</v>
      </c>
      <c r="B61" s="466">
        <f>B19-B25</f>
        <v>0</v>
      </c>
      <c r="C61" s="475"/>
    </row>
    <row r="62" spans="1:7" s="233" customFormat="1" ht="24.9" customHeight="1" thickBot="1" x14ac:dyDescent="0.3">
      <c r="A62" s="245" t="s">
        <v>42</v>
      </c>
      <c r="B62" s="476" t="str">
        <f>IFERROR(B61/B19,"-")</f>
        <v>-</v>
      </c>
      <c r="C62" s="477"/>
    </row>
    <row r="63" spans="1:7" s="233" customFormat="1" ht="81.75" customHeight="1" x14ac:dyDescent="0.25">
      <c r="A63" s="246"/>
      <c r="B63" s="73"/>
      <c r="C63" s="236"/>
    </row>
    <row r="64" spans="1:7" s="233" customFormat="1" ht="15.6" x14ac:dyDescent="0.3">
      <c r="A64" s="247"/>
      <c r="B64" s="248"/>
      <c r="C64" s="249"/>
    </row>
    <row r="65" spans="1:3" s="233" customFormat="1" ht="13.8" x14ac:dyDescent="0.25">
      <c r="A65" s="246" t="s">
        <v>25</v>
      </c>
      <c r="B65" s="471" t="s">
        <v>24</v>
      </c>
      <c r="C65" s="471"/>
    </row>
    <row r="66" spans="1:3" s="34" customFormat="1" ht="29.25" customHeight="1" x14ac:dyDescent="0.25">
      <c r="A66" s="54"/>
      <c r="B66" s="478" t="s">
        <v>395</v>
      </c>
      <c r="C66" s="478"/>
    </row>
    <row r="67" spans="1:3" ht="13.8" x14ac:dyDescent="0.25">
      <c r="A67" s="54"/>
      <c r="B67" s="55"/>
    </row>
    <row r="68" spans="1:3" hidden="1" x14ac:dyDescent="0.25">
      <c r="A68" s="35"/>
      <c r="B68" s="36"/>
    </row>
    <row r="69" spans="1:3" hidden="1" x14ac:dyDescent="0.25">
      <c r="A69" s="35"/>
      <c r="B69" s="36"/>
    </row>
    <row r="70" spans="1:3" hidden="1" x14ac:dyDescent="0.25">
      <c r="A70" s="35"/>
      <c r="B70" s="36"/>
    </row>
    <row r="71" spans="1:3" hidden="1" x14ac:dyDescent="0.25">
      <c r="A71" s="35"/>
      <c r="B71" s="36"/>
    </row>
    <row r="72" spans="1:3" x14ac:dyDescent="0.25"/>
    <row r="73" spans="1:3" x14ac:dyDescent="0.25"/>
    <row r="74" spans="1:3" x14ac:dyDescent="0.25"/>
    <row r="75" spans="1:3" x14ac:dyDescent="0.25"/>
    <row r="76" spans="1:3" x14ac:dyDescent="0.25"/>
    <row r="77" spans="1:3" x14ac:dyDescent="0.25"/>
  </sheetData>
  <sheetProtection algorithmName="SHA-512" hashValue="u3KAWQ3G1uIAMQMsQTpl6frgsX9ush/SNEvBCD/9gwFD1dFgB+KIx2srDITGBBSlAHcstppr7qoQkyTnxT1qfQ==" saltValue="WRyZMk2skOnAwArR6ywwKw==" spinCount="100000" sheet="1" objects="1" scenarios="1"/>
  <mergeCells count="17">
    <mergeCell ref="B66:C66"/>
    <mergeCell ref="B65:C65"/>
    <mergeCell ref="B25:C25"/>
    <mergeCell ref="B60:C60"/>
    <mergeCell ref="B61:C61"/>
    <mergeCell ref="B62:C62"/>
    <mergeCell ref="B24:C24"/>
    <mergeCell ref="B23:C23"/>
    <mergeCell ref="B12:C12"/>
    <mergeCell ref="B13:C13"/>
    <mergeCell ref="B16:C16"/>
    <mergeCell ref="B19:C19"/>
    <mergeCell ref="B22:C22"/>
    <mergeCell ref="B14:C14"/>
    <mergeCell ref="B15:C15"/>
    <mergeCell ref="B17:C17"/>
    <mergeCell ref="B18:C18"/>
  </mergeCells>
  <conditionalFormatting sqref="B57">
    <cfRule type="cellIs" dxfId="13" priority="13" operator="notEqual">
      <formula>0</formula>
    </cfRule>
    <cfRule type="cellIs" dxfId="12" priority="14" operator="equal">
      <formula>0</formula>
    </cfRule>
  </conditionalFormatting>
  <conditionalFormatting sqref="B61">
    <cfRule type="cellIs" dxfId="11" priority="6" operator="lessThan">
      <formula>0</formula>
    </cfRule>
  </conditionalFormatting>
  <conditionalFormatting sqref="B62">
    <cfRule type="cellIs" dxfId="10" priority="5" operator="lessThan">
      <formula>0</formula>
    </cfRule>
  </conditionalFormatting>
  <conditionalFormatting sqref="B32:C32">
    <cfRule type="cellIs" dxfId="9" priority="7" operator="notEqual">
      <formula>0</formula>
    </cfRule>
    <cfRule type="cellIs" dxfId="8" priority="8" operator="equal">
      <formula>0</formula>
    </cfRule>
  </conditionalFormatting>
  <conditionalFormatting sqref="B36:C36">
    <cfRule type="cellIs" dxfId="7" priority="9" operator="notEqual">
      <formula>0</formula>
    </cfRule>
    <cfRule type="cellIs" dxfId="6" priority="10" operator="equal">
      <formula>0</formula>
    </cfRule>
  </conditionalFormatting>
  <conditionalFormatting sqref="B41:C41">
    <cfRule type="cellIs" dxfId="5" priority="11" operator="notEqual">
      <formula>0</formula>
    </cfRule>
    <cfRule type="cellIs" dxfId="4" priority="12" operator="equal">
      <formula>0</formula>
    </cfRule>
  </conditionalFormatting>
  <conditionalFormatting sqref="B48:C48">
    <cfRule type="cellIs" dxfId="3" priority="16" operator="notEqual">
      <formula>0</formula>
    </cfRule>
    <cfRule type="cellIs" dxfId="2" priority="18" operator="equal">
      <formula>0</formula>
    </cfRule>
  </conditionalFormatting>
  <conditionalFormatting sqref="B52:C52">
    <cfRule type="cellIs" dxfId="1" priority="15" operator="greaterThan">
      <formula>0</formula>
    </cfRule>
    <cfRule type="cellIs" dxfId="0" priority="17" operator="lessThanOrEqual">
      <formula>0</formula>
    </cfRule>
  </conditionalFormatting>
  <printOptions horizontalCentered="1"/>
  <pageMargins left="0.70866141732283472" right="0.70866141732283472" top="0.78740157480314965" bottom="0.78740157480314965" header="0.31496062992125984" footer="0.31496062992125984"/>
  <pageSetup paperSize="9" scale="76" fitToHeight="0" orientation="portrait" r:id="rId1"/>
  <headerFooter>
    <oddHeader>&amp;L&amp;G&amp;R&amp;G</oddHeader>
    <oddFooter>&amp;L&amp;10&amp;F
&amp;A&amp;C&amp;10Finanzantrag_FBPlus_TN-UHG_V4_0_260706&amp;RSeite &amp;P / &amp;N</oddFooter>
  </headerFooter>
  <rowBreaks count="1" manualBreakCount="1">
    <brk id="43" max="13" man="1"/>
  </rowBreaks>
  <legacy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sheetPr>
  <dimension ref="A1:F65"/>
  <sheetViews>
    <sheetView topLeftCell="A2" zoomScaleNormal="100" workbookViewId="0">
      <selection activeCell="B11" sqref="B11:B12"/>
    </sheetView>
  </sheetViews>
  <sheetFormatPr baseColWidth="10" defaultColWidth="11.44140625" defaultRowHeight="13.2" x14ac:dyDescent="0.25"/>
  <cols>
    <col min="1" max="1" width="3" style="1" bestFit="1" customWidth="1"/>
    <col min="2" max="2" width="77.6640625" style="1" bestFit="1" customWidth="1"/>
    <col min="3" max="3" width="16.109375" style="1" customWidth="1"/>
    <col min="4" max="16384" width="11.44140625" style="1"/>
  </cols>
  <sheetData>
    <row r="1" spans="1:6" x14ac:dyDescent="0.25">
      <c r="A1" s="142" t="s">
        <v>5</v>
      </c>
      <c r="B1" s="142" t="s">
        <v>10</v>
      </c>
      <c r="C1" s="203" t="s">
        <v>18</v>
      </c>
      <c r="D1" s="204"/>
      <c r="E1" s="102" t="s">
        <v>50</v>
      </c>
      <c r="F1" s="101"/>
    </row>
    <row r="2" spans="1:6" ht="13.8" x14ac:dyDescent="0.25">
      <c r="A2" s="143">
        <v>1</v>
      </c>
      <c r="B2" s="323" t="s">
        <v>272</v>
      </c>
      <c r="C2" s="276"/>
      <c r="D2" s="204"/>
      <c r="E2" s="103" t="s">
        <v>51</v>
      </c>
      <c r="F2" s="101"/>
    </row>
    <row r="3" spans="1:6" ht="13.8" x14ac:dyDescent="0.25">
      <c r="A3" s="143">
        <v>2</v>
      </c>
      <c r="B3" s="323" t="s">
        <v>273</v>
      </c>
      <c r="C3" s="276"/>
      <c r="D3" s="204"/>
      <c r="E3" s="103" t="s">
        <v>52</v>
      </c>
      <c r="F3" s="101"/>
    </row>
    <row r="4" spans="1:6" ht="13.8" x14ac:dyDescent="0.25">
      <c r="A4" s="143">
        <v>3</v>
      </c>
      <c r="B4" s="324" t="s">
        <v>274</v>
      </c>
      <c r="C4" s="276"/>
      <c r="D4" s="204"/>
      <c r="E4" s="103" t="s">
        <v>53</v>
      </c>
      <c r="F4" s="101"/>
    </row>
    <row r="5" spans="1:6" ht="13.8" x14ac:dyDescent="0.25">
      <c r="A5" s="143">
        <v>4</v>
      </c>
      <c r="B5" s="323" t="s">
        <v>275</v>
      </c>
      <c r="C5" s="276"/>
      <c r="D5" s="204"/>
      <c r="E5" s="103" t="s">
        <v>54</v>
      </c>
      <c r="F5" s="101"/>
    </row>
    <row r="6" spans="1:6" ht="13.8" x14ac:dyDescent="0.25">
      <c r="A6" s="143">
        <v>5</v>
      </c>
      <c r="B6" s="324" t="s">
        <v>276</v>
      </c>
      <c r="C6" s="276"/>
      <c r="D6" s="204"/>
      <c r="E6" s="103" t="s">
        <v>55</v>
      </c>
      <c r="F6" s="101"/>
    </row>
    <row r="7" spans="1:6" ht="13.8" x14ac:dyDescent="0.25">
      <c r="A7" s="143">
        <v>6</v>
      </c>
      <c r="B7" s="325" t="s">
        <v>277</v>
      </c>
      <c r="C7" s="276"/>
      <c r="D7" s="204"/>
      <c r="E7" s="103" t="s">
        <v>56</v>
      </c>
      <c r="F7" s="101"/>
    </row>
    <row r="8" spans="1:6" ht="13.8" x14ac:dyDescent="0.25">
      <c r="A8" s="143">
        <v>7</v>
      </c>
      <c r="B8" s="323" t="s">
        <v>278</v>
      </c>
      <c r="C8" s="276"/>
      <c r="D8" s="204"/>
      <c r="E8" s="103" t="s">
        <v>57</v>
      </c>
      <c r="F8" s="101"/>
    </row>
    <row r="9" spans="1:6" ht="13.8" x14ac:dyDescent="0.25">
      <c r="A9" s="143">
        <v>8</v>
      </c>
      <c r="B9" s="323" t="s">
        <v>279</v>
      </c>
      <c r="C9" s="276"/>
      <c r="D9" s="204"/>
      <c r="E9" s="103" t="s">
        <v>58</v>
      </c>
      <c r="F9" s="101"/>
    </row>
    <row r="10" spans="1:6" ht="13.8" x14ac:dyDescent="0.25">
      <c r="A10" s="143">
        <v>9</v>
      </c>
      <c r="B10" s="324" t="s">
        <v>280</v>
      </c>
      <c r="C10" s="276"/>
      <c r="D10" s="204"/>
      <c r="E10" s="103" t="s">
        <v>59</v>
      </c>
      <c r="F10" s="101"/>
    </row>
    <row r="11" spans="1:6" ht="13.8" x14ac:dyDescent="0.25">
      <c r="A11" s="143">
        <v>10</v>
      </c>
      <c r="B11" s="324" t="s">
        <v>281</v>
      </c>
      <c r="C11" s="276"/>
      <c r="D11" s="204"/>
      <c r="E11" s="103" t="s">
        <v>60</v>
      </c>
      <c r="F11" s="101"/>
    </row>
    <row r="12" spans="1:6" ht="13.8" x14ac:dyDescent="0.25">
      <c r="A12" s="143">
        <v>11</v>
      </c>
      <c r="B12" s="324" t="s">
        <v>282</v>
      </c>
      <c r="C12" s="329"/>
      <c r="D12" s="204"/>
      <c r="E12" s="103" t="s">
        <v>96</v>
      </c>
      <c r="F12" s="101"/>
    </row>
    <row r="13" spans="1:6" ht="13.8" x14ac:dyDescent="0.25">
      <c r="A13" s="143">
        <v>12</v>
      </c>
      <c r="B13" s="323" t="s">
        <v>283</v>
      </c>
      <c r="C13" s="330"/>
      <c r="D13" s="204"/>
      <c r="E13" s="103" t="s">
        <v>97</v>
      </c>
      <c r="F13" s="101"/>
    </row>
    <row r="14" spans="1:6" ht="13.8" x14ac:dyDescent="0.25">
      <c r="A14" s="143">
        <v>13</v>
      </c>
      <c r="B14" s="323" t="s">
        <v>284</v>
      </c>
      <c r="C14" s="330"/>
      <c r="E14" s="103" t="s">
        <v>98</v>
      </c>
    </row>
    <row r="15" spans="1:6" ht="13.8" x14ac:dyDescent="0.25">
      <c r="A15" s="143">
        <v>14</v>
      </c>
      <c r="B15" s="324" t="s">
        <v>285</v>
      </c>
      <c r="C15" s="329"/>
      <c r="E15" s="103" t="s">
        <v>99</v>
      </c>
    </row>
    <row r="16" spans="1:6" ht="13.8" x14ac:dyDescent="0.25">
      <c r="A16" s="143">
        <v>15</v>
      </c>
      <c r="B16" s="324" t="s">
        <v>286</v>
      </c>
      <c r="C16" s="329"/>
      <c r="E16" s="103" t="s">
        <v>100</v>
      </c>
    </row>
    <row r="17" spans="1:5" ht="13.8" x14ac:dyDescent="0.25">
      <c r="A17" s="143">
        <v>16</v>
      </c>
      <c r="B17" s="323" t="s">
        <v>287</v>
      </c>
      <c r="C17" s="330"/>
      <c r="E17" s="103" t="s">
        <v>101</v>
      </c>
    </row>
    <row r="18" spans="1:5" ht="13.8" x14ac:dyDescent="0.25">
      <c r="A18" s="143">
        <v>17</v>
      </c>
      <c r="B18" s="324" t="s">
        <v>288</v>
      </c>
      <c r="C18" s="329"/>
      <c r="E18" s="103" t="s">
        <v>102</v>
      </c>
    </row>
    <row r="19" spans="1:5" ht="13.8" x14ac:dyDescent="0.25">
      <c r="A19" s="143">
        <v>18</v>
      </c>
      <c r="B19" s="324" t="s">
        <v>289</v>
      </c>
      <c r="C19" s="329"/>
      <c r="E19" s="103" t="s">
        <v>103</v>
      </c>
    </row>
    <row r="20" spans="1:5" ht="13.8" x14ac:dyDescent="0.25">
      <c r="A20" s="143">
        <v>19</v>
      </c>
      <c r="B20" s="324" t="s">
        <v>290</v>
      </c>
      <c r="C20" s="329"/>
      <c r="E20" s="103" t="s">
        <v>104</v>
      </c>
    </row>
    <row r="21" spans="1:5" ht="13.8" x14ac:dyDescent="0.25">
      <c r="A21" s="143">
        <v>20</v>
      </c>
      <c r="B21" s="324" t="s">
        <v>291</v>
      </c>
      <c r="C21" s="329"/>
      <c r="E21" s="103" t="s">
        <v>105</v>
      </c>
    </row>
    <row r="22" spans="1:5" ht="13.8" x14ac:dyDescent="0.25">
      <c r="A22" s="143">
        <v>21</v>
      </c>
      <c r="B22" s="324" t="s">
        <v>292</v>
      </c>
      <c r="C22" s="329"/>
      <c r="E22" s="103" t="s">
        <v>106</v>
      </c>
    </row>
    <row r="23" spans="1:5" ht="13.8" x14ac:dyDescent="0.25">
      <c r="A23" s="143">
        <v>22</v>
      </c>
      <c r="B23" s="324" t="s">
        <v>293</v>
      </c>
      <c r="C23" s="329"/>
      <c r="E23" s="103" t="s">
        <v>204</v>
      </c>
    </row>
    <row r="24" spans="1:5" ht="13.8" x14ac:dyDescent="0.25">
      <c r="A24" s="143">
        <v>23</v>
      </c>
      <c r="B24" s="324" t="s">
        <v>294</v>
      </c>
      <c r="C24" s="329"/>
      <c r="E24" s="103" t="s">
        <v>205</v>
      </c>
    </row>
    <row r="25" spans="1:5" ht="13.8" x14ac:dyDescent="0.25">
      <c r="A25" s="143">
        <v>24</v>
      </c>
      <c r="B25" s="324" t="s">
        <v>295</v>
      </c>
      <c r="C25" s="329"/>
      <c r="E25" s="103" t="s">
        <v>206</v>
      </c>
    </row>
    <row r="26" spans="1:5" ht="13.8" x14ac:dyDescent="0.25">
      <c r="A26" s="143">
        <v>25</v>
      </c>
      <c r="B26" s="324" t="s">
        <v>296</v>
      </c>
      <c r="C26" s="329"/>
      <c r="E26" s="103" t="s">
        <v>207</v>
      </c>
    </row>
    <row r="27" spans="1:5" ht="13.8" x14ac:dyDescent="0.25">
      <c r="A27" s="143">
        <v>26</v>
      </c>
      <c r="B27" s="324" t="s">
        <v>297</v>
      </c>
      <c r="C27" s="329"/>
      <c r="E27" s="103" t="s">
        <v>208</v>
      </c>
    </row>
    <row r="28" spans="1:5" ht="13.8" x14ac:dyDescent="0.25">
      <c r="A28" s="143">
        <v>27</v>
      </c>
      <c r="B28" s="324" t="s">
        <v>298</v>
      </c>
      <c r="C28" s="329"/>
      <c r="E28" s="103" t="s">
        <v>209</v>
      </c>
    </row>
    <row r="29" spans="1:5" ht="13.8" x14ac:dyDescent="0.25">
      <c r="A29" s="143">
        <v>28</v>
      </c>
      <c r="B29" s="324" t="s">
        <v>299</v>
      </c>
      <c r="C29" s="329"/>
      <c r="E29" s="103" t="s">
        <v>210</v>
      </c>
    </row>
    <row r="30" spans="1:5" ht="13.8" x14ac:dyDescent="0.25">
      <c r="A30" s="143">
        <v>29</v>
      </c>
      <c r="B30" s="324" t="s">
        <v>300</v>
      </c>
      <c r="C30" s="329"/>
      <c r="E30" s="103" t="s">
        <v>211</v>
      </c>
    </row>
    <row r="31" spans="1:5" ht="13.8" x14ac:dyDescent="0.25">
      <c r="A31" s="143">
        <v>30</v>
      </c>
      <c r="B31" s="324" t="s">
        <v>301</v>
      </c>
      <c r="C31" s="329"/>
      <c r="E31" s="103" t="s">
        <v>212</v>
      </c>
    </row>
    <row r="32" spans="1:5" ht="13.8" x14ac:dyDescent="0.25">
      <c r="A32" s="143">
        <v>31</v>
      </c>
      <c r="B32" s="324" t="s">
        <v>302</v>
      </c>
      <c r="C32" s="329"/>
      <c r="E32" s="103" t="s">
        <v>213</v>
      </c>
    </row>
    <row r="33" spans="1:5" ht="13.8" x14ac:dyDescent="0.25">
      <c r="A33" s="143">
        <v>32</v>
      </c>
      <c r="B33" s="324" t="s">
        <v>303</v>
      </c>
      <c r="C33" s="331"/>
      <c r="E33" s="103" t="s">
        <v>214</v>
      </c>
    </row>
    <row r="34" spans="1:5" ht="13.8" x14ac:dyDescent="0.25">
      <c r="A34" s="143">
        <v>33</v>
      </c>
      <c r="B34" s="324" t="s">
        <v>304</v>
      </c>
      <c r="C34" s="331"/>
      <c r="E34" s="103" t="s">
        <v>215</v>
      </c>
    </row>
    <row r="35" spans="1:5" ht="13.8" x14ac:dyDescent="0.25">
      <c r="A35" s="143">
        <v>34</v>
      </c>
      <c r="B35" s="323" t="s">
        <v>305</v>
      </c>
      <c r="C35" s="331"/>
      <c r="E35" s="103" t="s">
        <v>216</v>
      </c>
    </row>
    <row r="36" spans="1:5" ht="13.8" x14ac:dyDescent="0.25">
      <c r="A36" s="143">
        <v>35</v>
      </c>
      <c r="B36" s="324" t="s">
        <v>306</v>
      </c>
      <c r="C36" s="277"/>
      <c r="E36" s="103" t="s">
        <v>217</v>
      </c>
    </row>
    <row r="37" spans="1:5" ht="13.8" x14ac:dyDescent="0.25">
      <c r="A37" s="143">
        <v>36</v>
      </c>
      <c r="B37" s="323" t="s">
        <v>307</v>
      </c>
      <c r="C37" s="277"/>
      <c r="E37" s="103" t="s">
        <v>218</v>
      </c>
    </row>
    <row r="38" spans="1:5" ht="13.8" x14ac:dyDescent="0.25">
      <c r="A38" s="143">
        <v>37</v>
      </c>
      <c r="B38" s="323" t="s">
        <v>308</v>
      </c>
      <c r="C38" s="277"/>
      <c r="E38" s="103" t="s">
        <v>219</v>
      </c>
    </row>
    <row r="39" spans="1:5" ht="13.8" x14ac:dyDescent="0.25">
      <c r="A39" s="143">
        <v>38</v>
      </c>
      <c r="B39" s="323" t="s">
        <v>309</v>
      </c>
      <c r="C39" s="277"/>
      <c r="E39" s="103" t="s">
        <v>220</v>
      </c>
    </row>
    <row r="40" spans="1:5" ht="13.8" x14ac:dyDescent="0.25">
      <c r="A40" s="143">
        <v>39</v>
      </c>
      <c r="B40" s="323" t="s">
        <v>310</v>
      </c>
      <c r="C40" s="277"/>
      <c r="E40" s="103" t="s">
        <v>221</v>
      </c>
    </row>
    <row r="41" spans="1:5" ht="13.8" x14ac:dyDescent="0.25">
      <c r="A41" s="143">
        <v>40</v>
      </c>
      <c r="B41" s="323" t="s">
        <v>311</v>
      </c>
      <c r="C41" s="277"/>
      <c r="E41" s="103" t="s">
        <v>222</v>
      </c>
    </row>
    <row r="42" spans="1:5" ht="13.8" x14ac:dyDescent="0.25">
      <c r="A42" s="143">
        <v>41</v>
      </c>
      <c r="B42" s="326" t="s">
        <v>312</v>
      </c>
      <c r="C42" s="278"/>
      <c r="E42" s="103" t="s">
        <v>223</v>
      </c>
    </row>
    <row r="43" spans="1:5" ht="13.8" x14ac:dyDescent="0.25">
      <c r="A43" s="143">
        <v>42</v>
      </c>
      <c r="B43" s="326" t="s">
        <v>313</v>
      </c>
      <c r="C43" s="278"/>
      <c r="E43" s="103" t="s">
        <v>224</v>
      </c>
    </row>
    <row r="44" spans="1:5" ht="13.8" x14ac:dyDescent="0.25">
      <c r="A44" s="143">
        <v>43</v>
      </c>
      <c r="B44" s="327" t="s">
        <v>314</v>
      </c>
      <c r="C44" s="278"/>
      <c r="E44" s="103" t="s">
        <v>225</v>
      </c>
    </row>
    <row r="45" spans="1:5" ht="13.8" x14ac:dyDescent="0.25">
      <c r="A45" s="143">
        <v>44</v>
      </c>
      <c r="B45" s="327" t="s">
        <v>315</v>
      </c>
      <c r="C45" s="278"/>
      <c r="E45" s="103" t="s">
        <v>226</v>
      </c>
    </row>
    <row r="46" spans="1:5" ht="13.8" x14ac:dyDescent="0.25">
      <c r="A46" s="143">
        <v>45</v>
      </c>
      <c r="B46" s="327" t="s">
        <v>316</v>
      </c>
      <c r="C46" s="278"/>
      <c r="E46" s="103" t="s">
        <v>227</v>
      </c>
    </row>
    <row r="47" spans="1:5" ht="13.8" x14ac:dyDescent="0.25">
      <c r="A47" s="143">
        <v>46</v>
      </c>
      <c r="B47" s="327" t="s">
        <v>317</v>
      </c>
      <c r="C47" s="278"/>
      <c r="E47" s="103" t="s">
        <v>228</v>
      </c>
    </row>
    <row r="48" spans="1:5" ht="13.8" x14ac:dyDescent="0.25">
      <c r="A48" s="143">
        <v>47</v>
      </c>
      <c r="B48" s="327" t="s">
        <v>318</v>
      </c>
      <c r="C48" s="278"/>
      <c r="E48" s="103" t="s">
        <v>229</v>
      </c>
    </row>
    <row r="49" spans="1:5" ht="13.8" x14ac:dyDescent="0.25">
      <c r="A49" s="143">
        <v>48</v>
      </c>
      <c r="B49" s="328" t="s">
        <v>319</v>
      </c>
      <c r="C49" s="276"/>
      <c r="E49" s="103" t="s">
        <v>230</v>
      </c>
    </row>
    <row r="50" spans="1:5" ht="13.8" x14ac:dyDescent="0.25">
      <c r="A50" s="143">
        <v>49</v>
      </c>
      <c r="B50" s="323" t="s">
        <v>320</v>
      </c>
      <c r="C50" s="276"/>
      <c r="E50" s="103" t="s">
        <v>231</v>
      </c>
    </row>
    <row r="51" spans="1:5" ht="13.8" x14ac:dyDescent="0.25">
      <c r="A51" s="143">
        <v>50</v>
      </c>
      <c r="B51" s="323" t="s">
        <v>321</v>
      </c>
      <c r="C51" s="276"/>
      <c r="E51" s="103" t="s">
        <v>232</v>
      </c>
    </row>
    <row r="52" spans="1:5" ht="13.8" x14ac:dyDescent="0.25">
      <c r="A52" s="143">
        <v>51</v>
      </c>
      <c r="B52" s="322" t="s">
        <v>322</v>
      </c>
      <c r="C52" s="332"/>
      <c r="E52" s="103" t="s">
        <v>233</v>
      </c>
    </row>
    <row r="53" spans="1:5" x14ac:dyDescent="0.25">
      <c r="A53" s="143">
        <v>52</v>
      </c>
      <c r="B53" s="322" t="s">
        <v>323</v>
      </c>
      <c r="C53" s="332"/>
    </row>
    <row r="54" spans="1:5" x14ac:dyDescent="0.25">
      <c r="A54" s="143">
        <v>53</v>
      </c>
      <c r="B54" s="322" t="s">
        <v>324</v>
      </c>
      <c r="C54" s="332"/>
    </row>
    <row r="55" spans="1:5" x14ac:dyDescent="0.25">
      <c r="A55" s="143">
        <v>54</v>
      </c>
      <c r="B55" s="322" t="s">
        <v>325</v>
      </c>
      <c r="C55" s="277"/>
    </row>
    <row r="56" spans="1:5" x14ac:dyDescent="0.25">
      <c r="A56" s="143">
        <v>55</v>
      </c>
      <c r="B56" s="322" t="s">
        <v>326</v>
      </c>
      <c r="C56" s="330"/>
    </row>
    <row r="57" spans="1:5" x14ac:dyDescent="0.25">
      <c r="A57" s="143">
        <v>56</v>
      </c>
      <c r="B57" s="322" t="s">
        <v>327</v>
      </c>
      <c r="C57" s="330"/>
    </row>
    <row r="58" spans="1:5" x14ac:dyDescent="0.25">
      <c r="A58" s="143">
        <v>57</v>
      </c>
      <c r="B58" s="322" t="s">
        <v>328</v>
      </c>
      <c r="C58" s="330"/>
    </row>
    <row r="59" spans="1:5" x14ac:dyDescent="0.25">
      <c r="A59" s="143">
        <v>58</v>
      </c>
      <c r="B59" s="322" t="s">
        <v>357</v>
      </c>
      <c r="C59" s="330"/>
    </row>
    <row r="60" spans="1:5" x14ac:dyDescent="0.25">
      <c r="A60" s="143">
        <v>59</v>
      </c>
      <c r="B60" s="322" t="s">
        <v>329</v>
      </c>
      <c r="C60" s="330"/>
    </row>
    <row r="61" spans="1:5" x14ac:dyDescent="0.25">
      <c r="A61" s="143">
        <v>60</v>
      </c>
      <c r="B61" s="322" t="s">
        <v>330</v>
      </c>
      <c r="C61" s="330"/>
    </row>
    <row r="62" spans="1:5" x14ac:dyDescent="0.25">
      <c r="A62" s="143">
        <v>61</v>
      </c>
      <c r="B62" s="322" t="s">
        <v>331</v>
      </c>
      <c r="C62" s="330"/>
    </row>
    <row r="63" spans="1:5" x14ac:dyDescent="0.25">
      <c r="A63" s="143">
        <v>62</v>
      </c>
      <c r="B63" s="322" t="s">
        <v>332</v>
      </c>
      <c r="C63" s="333"/>
    </row>
    <row r="64" spans="1:5" x14ac:dyDescent="0.25">
      <c r="A64" s="143">
        <v>63</v>
      </c>
      <c r="B64" s="322" t="s">
        <v>333</v>
      </c>
      <c r="C64" s="334"/>
    </row>
    <row r="65" spans="1:3" x14ac:dyDescent="0.25">
      <c r="A65" s="143">
        <v>64</v>
      </c>
      <c r="B65" s="322" t="s">
        <v>334</v>
      </c>
      <c r="C65" s="329"/>
    </row>
  </sheetData>
  <pageMargins left="0.70866141732283472" right="0.70866141732283472" top="0.78740157480314965" bottom="0.78740157480314965" header="0.31496062992125984" footer="0.31496062992125984"/>
  <pageSetup paperSize="9" scale="80" orientation="portrait" r:id="rId1"/>
  <headerFooter>
    <oddHeader>&amp;L&amp;G&amp;R&amp;G</oddHeader>
    <oddFooter>&amp;L&amp;10&amp;F
&amp;A&amp;C&amp;10Finanzantrag_FBPlus_TN-UHG_V4_0_260706&amp;RSeite &amp;P /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1:E38"/>
  <sheetViews>
    <sheetView zoomScaleNormal="100" workbookViewId="0">
      <selection activeCell="E1" sqref="E1"/>
    </sheetView>
  </sheetViews>
  <sheetFormatPr baseColWidth="10" defaultColWidth="11.44140625" defaultRowHeight="13.2" x14ac:dyDescent="0.25"/>
  <cols>
    <col min="1" max="5" width="62.109375" style="1" bestFit="1" customWidth="1"/>
    <col min="6" max="16384" width="11.44140625" style="1"/>
  </cols>
  <sheetData>
    <row r="1" spans="1:5" x14ac:dyDescent="0.25">
      <c r="A1" s="139" t="s">
        <v>14</v>
      </c>
      <c r="B1" s="141" t="s">
        <v>360</v>
      </c>
      <c r="C1" s="140" t="s">
        <v>16</v>
      </c>
      <c r="D1" s="140" t="s">
        <v>15</v>
      </c>
      <c r="E1" s="141" t="s">
        <v>362</v>
      </c>
    </row>
    <row r="2" spans="1:5" x14ac:dyDescent="0.25">
      <c r="A2" s="209"/>
      <c r="B2" s="305" t="s">
        <v>272</v>
      </c>
      <c r="C2" s="209"/>
      <c r="D2" s="209"/>
      <c r="E2" s="306" t="s">
        <v>273</v>
      </c>
    </row>
    <row r="3" spans="1:5" x14ac:dyDescent="0.25">
      <c r="A3" s="209"/>
      <c r="B3" s="314" t="s">
        <v>283</v>
      </c>
      <c r="C3" s="209"/>
      <c r="D3" s="209"/>
      <c r="E3" s="307" t="s">
        <v>274</v>
      </c>
    </row>
    <row r="4" spans="1:5" x14ac:dyDescent="0.25">
      <c r="A4" s="210"/>
      <c r="B4" s="315" t="s">
        <v>284</v>
      </c>
      <c r="C4" s="211"/>
      <c r="D4" s="211"/>
      <c r="E4" s="306" t="s">
        <v>275</v>
      </c>
    </row>
    <row r="5" spans="1:5" x14ac:dyDescent="0.25">
      <c r="A5" s="209"/>
      <c r="B5" s="315" t="s">
        <v>285</v>
      </c>
      <c r="C5" s="211"/>
      <c r="D5" s="211"/>
      <c r="E5" s="307" t="s">
        <v>276</v>
      </c>
    </row>
    <row r="6" spans="1:5" ht="13.8" x14ac:dyDescent="0.3">
      <c r="A6" s="212"/>
      <c r="B6" s="314" t="s">
        <v>286</v>
      </c>
      <c r="C6" s="211"/>
      <c r="D6" s="213"/>
      <c r="E6" s="308" t="s">
        <v>277</v>
      </c>
    </row>
    <row r="7" spans="1:5" x14ac:dyDescent="0.25">
      <c r="A7" s="214"/>
      <c r="B7" s="314" t="s">
        <v>287</v>
      </c>
      <c r="C7" s="209"/>
      <c r="D7" s="209"/>
      <c r="E7" s="306" t="s">
        <v>278</v>
      </c>
    </row>
    <row r="8" spans="1:5" x14ac:dyDescent="0.25">
      <c r="A8" s="214"/>
      <c r="B8" s="315" t="s">
        <v>288</v>
      </c>
      <c r="C8" s="209"/>
      <c r="D8" s="209"/>
      <c r="E8" s="306" t="s">
        <v>279</v>
      </c>
    </row>
    <row r="9" spans="1:5" x14ac:dyDescent="0.25">
      <c r="A9" s="214"/>
      <c r="B9" s="314" t="s">
        <v>289</v>
      </c>
      <c r="C9" s="209"/>
      <c r="D9" s="209"/>
      <c r="E9" s="314" t="s">
        <v>283</v>
      </c>
    </row>
    <row r="10" spans="1:5" x14ac:dyDescent="0.25">
      <c r="A10" s="209"/>
      <c r="B10" s="315" t="s">
        <v>290</v>
      </c>
      <c r="C10" s="211"/>
      <c r="D10" s="211"/>
      <c r="E10" s="315" t="s">
        <v>284</v>
      </c>
    </row>
    <row r="11" spans="1:5" x14ac:dyDescent="0.25">
      <c r="A11" s="211"/>
      <c r="B11" s="313" t="s">
        <v>309</v>
      </c>
      <c r="C11" s="211"/>
      <c r="D11" s="211"/>
      <c r="E11" s="315" t="s">
        <v>285</v>
      </c>
    </row>
    <row r="12" spans="1:5" x14ac:dyDescent="0.25">
      <c r="A12" s="211"/>
      <c r="B12" s="313" t="s">
        <v>310</v>
      </c>
      <c r="C12" s="211"/>
      <c r="D12" s="211"/>
      <c r="E12" s="314" t="s">
        <v>286</v>
      </c>
    </row>
    <row r="13" spans="1:5" x14ac:dyDescent="0.25">
      <c r="A13" s="209"/>
      <c r="B13" s="309" t="s">
        <v>313</v>
      </c>
      <c r="C13" s="211"/>
      <c r="D13" s="211"/>
      <c r="E13" s="314" t="s">
        <v>287</v>
      </c>
    </row>
    <row r="14" spans="1:5" x14ac:dyDescent="0.25">
      <c r="A14" s="209"/>
      <c r="B14" s="312" t="s">
        <v>322</v>
      </c>
      <c r="C14" s="211"/>
      <c r="D14" s="211"/>
      <c r="E14" s="315" t="s">
        <v>288</v>
      </c>
    </row>
    <row r="15" spans="1:5" x14ac:dyDescent="0.25">
      <c r="A15" s="209"/>
      <c r="B15" s="312" t="s">
        <v>323</v>
      </c>
      <c r="C15" s="211"/>
      <c r="D15" s="211"/>
      <c r="E15" s="314" t="s">
        <v>289</v>
      </c>
    </row>
    <row r="16" spans="1:5" x14ac:dyDescent="0.25">
      <c r="A16" s="209"/>
      <c r="B16" s="312" t="s">
        <v>324</v>
      </c>
      <c r="C16" s="211"/>
      <c r="D16" s="211"/>
      <c r="E16" s="315" t="s">
        <v>290</v>
      </c>
    </row>
    <row r="17" spans="1:5" x14ac:dyDescent="0.25">
      <c r="A17" s="209"/>
      <c r="B17" s="312" t="s">
        <v>325</v>
      </c>
      <c r="C17" s="211"/>
      <c r="D17" s="211"/>
      <c r="E17" s="313" t="s">
        <v>309</v>
      </c>
    </row>
    <row r="18" spans="1:5" x14ac:dyDescent="0.25">
      <c r="A18" s="209"/>
      <c r="B18" s="312" t="s">
        <v>326</v>
      </c>
      <c r="C18" s="211"/>
      <c r="D18" s="211"/>
      <c r="E18" s="313" t="s">
        <v>310</v>
      </c>
    </row>
    <row r="19" spans="1:5" x14ac:dyDescent="0.25">
      <c r="A19" s="209"/>
      <c r="B19" s="312" t="s">
        <v>327</v>
      </c>
      <c r="C19" s="211"/>
      <c r="D19" s="211"/>
      <c r="E19" s="306" t="s">
        <v>314</v>
      </c>
    </row>
    <row r="20" spans="1:5" x14ac:dyDescent="0.25">
      <c r="A20" s="213"/>
      <c r="B20" s="312" t="s">
        <v>328</v>
      </c>
      <c r="C20" s="211"/>
      <c r="D20" s="211"/>
      <c r="E20" s="310" t="s">
        <v>315</v>
      </c>
    </row>
    <row r="21" spans="1:5" ht="14.4" x14ac:dyDescent="0.3">
      <c r="A21" s="211"/>
      <c r="B21" s="312" t="s">
        <v>357</v>
      </c>
      <c r="C21" s="215"/>
      <c r="D21" s="215"/>
      <c r="E21" s="310" t="s">
        <v>316</v>
      </c>
    </row>
    <row r="22" spans="1:5" ht="14.4" x14ac:dyDescent="0.3">
      <c r="A22" s="211"/>
      <c r="B22" s="312" t="s">
        <v>329</v>
      </c>
      <c r="C22" s="215"/>
      <c r="D22" s="215"/>
      <c r="E22" s="311" t="s">
        <v>317</v>
      </c>
    </row>
    <row r="23" spans="1:5" ht="14.4" x14ac:dyDescent="0.3">
      <c r="A23" s="211"/>
      <c r="B23" s="312" t="s">
        <v>330</v>
      </c>
      <c r="C23" s="215"/>
      <c r="D23" s="215"/>
      <c r="E23" s="311" t="s">
        <v>318</v>
      </c>
    </row>
    <row r="24" spans="1:5" ht="14.4" x14ac:dyDescent="0.3">
      <c r="A24" s="211"/>
      <c r="B24" s="312" t="s">
        <v>331</v>
      </c>
      <c r="C24" s="215"/>
      <c r="D24" s="215"/>
      <c r="E24" s="311" t="s">
        <v>319</v>
      </c>
    </row>
    <row r="25" spans="1:5" ht="14.4" x14ac:dyDescent="0.3">
      <c r="A25" s="211"/>
      <c r="B25" s="312" t="s">
        <v>332</v>
      </c>
      <c r="C25" s="215"/>
      <c r="D25" s="215"/>
      <c r="E25" s="312" t="s">
        <v>322</v>
      </c>
    </row>
    <row r="26" spans="1:5" ht="14.4" x14ac:dyDescent="0.3">
      <c r="A26" s="211"/>
      <c r="B26" s="312" t="s">
        <v>333</v>
      </c>
      <c r="C26" s="215"/>
      <c r="D26" s="215"/>
      <c r="E26" s="312" t="s">
        <v>323</v>
      </c>
    </row>
    <row r="27" spans="1:5" ht="14.4" x14ac:dyDescent="0.3">
      <c r="A27" s="211"/>
      <c r="B27" s="312" t="s">
        <v>334</v>
      </c>
      <c r="C27" s="215"/>
      <c r="D27" s="215"/>
      <c r="E27" s="312" t="s">
        <v>324</v>
      </c>
    </row>
    <row r="28" spans="1:5" ht="14.4" x14ac:dyDescent="0.3">
      <c r="A28" s="211"/>
      <c r="C28" s="215"/>
      <c r="D28" s="215"/>
      <c r="E28" s="312" t="s">
        <v>325</v>
      </c>
    </row>
    <row r="29" spans="1:5" x14ac:dyDescent="0.25">
      <c r="A29" s="211"/>
      <c r="C29" s="216"/>
      <c r="D29" s="216"/>
      <c r="E29" s="312" t="s">
        <v>326</v>
      </c>
    </row>
    <row r="30" spans="1:5" x14ac:dyDescent="0.25">
      <c r="A30" s="211"/>
      <c r="C30" s="216"/>
      <c r="D30" s="216"/>
      <c r="E30" s="312" t="s">
        <v>327</v>
      </c>
    </row>
    <row r="31" spans="1:5" x14ac:dyDescent="0.25">
      <c r="A31" s="211"/>
      <c r="C31" s="216"/>
      <c r="D31" s="216"/>
      <c r="E31" s="312" t="s">
        <v>328</v>
      </c>
    </row>
    <row r="32" spans="1:5" x14ac:dyDescent="0.25">
      <c r="A32" s="211"/>
      <c r="C32" s="216"/>
      <c r="D32" s="216"/>
      <c r="E32" s="312" t="s">
        <v>357</v>
      </c>
    </row>
    <row r="33" spans="1:5" x14ac:dyDescent="0.25">
      <c r="A33" s="211"/>
      <c r="C33" s="216"/>
      <c r="D33" s="216"/>
      <c r="E33" s="312" t="s">
        <v>329</v>
      </c>
    </row>
    <row r="34" spans="1:5" x14ac:dyDescent="0.25">
      <c r="A34" s="217"/>
      <c r="C34" s="216"/>
      <c r="D34" s="216"/>
      <c r="E34" s="312" t="s">
        <v>330</v>
      </c>
    </row>
    <row r="35" spans="1:5" x14ac:dyDescent="0.25">
      <c r="A35" s="217"/>
      <c r="C35" s="216"/>
      <c r="D35" s="216"/>
      <c r="E35" s="312" t="s">
        <v>331</v>
      </c>
    </row>
    <row r="36" spans="1:5" x14ac:dyDescent="0.25">
      <c r="A36" s="216"/>
      <c r="C36" s="216"/>
      <c r="D36" s="216"/>
      <c r="E36" s="312" t="s">
        <v>332</v>
      </c>
    </row>
    <row r="37" spans="1:5" x14ac:dyDescent="0.25">
      <c r="A37" s="216"/>
      <c r="C37" s="216"/>
      <c r="D37" s="216"/>
      <c r="E37" s="312" t="s">
        <v>333</v>
      </c>
    </row>
    <row r="38" spans="1:5" x14ac:dyDescent="0.25">
      <c r="A38" s="216"/>
      <c r="C38" s="216"/>
      <c r="D38" s="216"/>
      <c r="E38" s="312" t="s">
        <v>334</v>
      </c>
    </row>
  </sheetData>
  <pageMargins left="0.70866141732283472" right="0.70866141732283472" top="0.78740157480314965" bottom="0.78740157480314965" header="0.31496062992125984" footer="0.31496062992125984"/>
  <pageSetup paperSize="9" scale="80" orientation="portrait" r:id="rId1"/>
  <headerFooter>
    <oddHeader>&amp;L&amp;G&amp;R&amp;G</oddHeader>
    <oddFooter>&amp;L&amp;10&amp;F
&amp;A&amp;C&amp;10Finanzantrag_FBPlus_TN-UHG_V4_0_260706&amp;RSeite &amp;P /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28</vt:i4>
      </vt:variant>
    </vt:vector>
  </HeadingPairs>
  <TitlesOfParts>
    <vt:vector size="39" baseType="lpstr">
      <vt:lpstr>Deckblatt</vt:lpstr>
      <vt:lpstr>Plandaten</vt:lpstr>
      <vt:lpstr>FP Träger</vt:lpstr>
      <vt:lpstr>Details Ausgaben RKP</vt:lpstr>
      <vt:lpstr>Gesamt-Ausgaben</vt:lpstr>
      <vt:lpstr>Gesamt-Refinanz</vt:lpstr>
      <vt:lpstr>Zusammenfassung</vt:lpstr>
      <vt:lpstr>Nachschlagen</vt:lpstr>
      <vt:lpstr>Info-Blatt</vt:lpstr>
      <vt:lpstr>Drop Down</vt:lpstr>
      <vt:lpstr>Versionen</vt:lpstr>
      <vt:lpstr>Antragsverfahren</vt:lpstr>
      <vt:lpstr>Art_Antrag</vt:lpstr>
      <vt:lpstr>Art_Finanzierung</vt:lpstr>
      <vt:lpstr>B11_Pauschalen</vt:lpstr>
      <vt:lpstr>Bezeichnung_Kostenart</vt:lpstr>
      <vt:lpstr>bis</vt:lpstr>
      <vt:lpstr>Deckblatt!Druckbereich</vt:lpstr>
      <vt:lpstr>'Details Ausgaben RKP'!Druckbereich</vt:lpstr>
      <vt:lpstr>'FP Träger'!Druckbereich</vt:lpstr>
      <vt:lpstr>'Gesamt-Ausgaben'!Druckbereich</vt:lpstr>
      <vt:lpstr>'Gesamt-Refinanz'!Druckbereich</vt:lpstr>
      <vt:lpstr>Plandaten!Druckbereich</vt:lpstr>
      <vt:lpstr>Zusammenfassung!Druckbereich</vt:lpstr>
      <vt:lpstr>'Details Ausgaben RKP'!Drucktitel</vt:lpstr>
      <vt:lpstr>'FP Träger'!Drucktitel</vt:lpstr>
      <vt:lpstr>'Gesamt-Ausgaben'!Drucktitel</vt:lpstr>
      <vt:lpstr>'Gesamt-Refinanz'!Drucktitel</vt:lpstr>
      <vt:lpstr>Fb_plus_AG_Brutto</vt:lpstr>
      <vt:lpstr>Fb_plus_p_AG_Anteile</vt:lpstr>
      <vt:lpstr>Fehlbedarf</vt:lpstr>
      <vt:lpstr>Finanzierung</vt:lpstr>
      <vt:lpstr>Kooperationspartner</vt:lpstr>
      <vt:lpstr>LaufzeitMonate</vt:lpstr>
      <vt:lpstr>Lump_Sums</vt:lpstr>
      <vt:lpstr>Position_B14</vt:lpstr>
      <vt:lpstr>Standardeinheitskosten</vt:lpstr>
      <vt:lpstr>von</vt:lpstr>
      <vt:lpstr>Wert_B1481</vt:lpstr>
    </vt:vector>
  </TitlesOfParts>
  <Company>Die Senatorin für Arbeit, Soziales, Jugend und Integration, Arbeitlung Arbeit, ESF-zwischengeschaltete Stelle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Finanzantrag Fehlbedarf plus (Restkostenpauschale)</dc:title>
  <dc:creator>ESF-zwischengeschatete Stelle - Abschnitt 400</dc:creator>
  <cp:keywords>Finanzantrag_FBPlus_TN-UHG_V4_0_260706</cp:keywords>
  <dc:description/>
  <cp:lastModifiedBy>Andre, Thorsten (Arbeit)</cp:lastModifiedBy>
  <cp:lastPrinted>2026-07-06T15:15:36Z</cp:lastPrinted>
  <dcterms:created xsi:type="dcterms:W3CDTF">2014-03-11T14:42:48Z</dcterms:created>
  <dcterms:modified xsi:type="dcterms:W3CDTF">2026-07-07T06:22:13Z</dcterms:modified>
</cp:coreProperties>
</file>