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bba\Formularwesen\Formularentwicklung\Thorsten\Finanzantrag\3_Veröff\Lump-sums\"/>
    </mc:Choice>
  </mc:AlternateContent>
  <workbookProtection workbookAlgorithmName="SHA-512" workbookHashValue="CUvvfQJipiMy+jofIV55JGuYd58P5SYKGO1ynETi0xQ6GXHqR5mRlXdgpGjjC/y8Vi8wTBeUBb/I8vhEJ9LUFw==" workbookSaltValue="oLmPYliWg4d2OqqNVAFoUA==" workbookSpinCount="100000" lockStructure="1"/>
  <bookViews>
    <workbookView xWindow="0" yWindow="0" windowWidth="30720" windowHeight="12936"/>
  </bookViews>
  <sheets>
    <sheet name="Deckblatt" sheetId="20" r:id="rId1"/>
    <sheet name="Plandaten-Teilnehmende" sheetId="31" r:id="rId2"/>
    <sheet name="Plandaten-Beratene" sheetId="33" r:id="rId3"/>
    <sheet name="FP Teilziel" sheetId="1" r:id="rId4"/>
    <sheet name="FP Schlussziel" sheetId="28" r:id="rId5"/>
    <sheet name="Gesamt-Ausgaben" sheetId="24" r:id="rId6"/>
    <sheet name="Gesamt-Refinanz" sheetId="26" r:id="rId7"/>
    <sheet name="Zusammenfassung" sheetId="27" r:id="rId8"/>
    <sheet name="Nachschlagen" sheetId="7" state="hidden" r:id="rId9"/>
    <sheet name="Info-Blatt" sheetId="16" state="hidden" r:id="rId10"/>
    <sheet name="Drop Down" sheetId="23" state="hidden" r:id="rId11"/>
    <sheet name="Versionen" sheetId="22" state="hidden" r:id="rId12"/>
  </sheets>
  <definedNames>
    <definedName name="_xlnm._FilterDatabase" localSheetId="4" hidden="1">'FP Schlussziel'!$A$9:$G$59</definedName>
    <definedName name="_xlnm._FilterDatabase" localSheetId="3" hidden="1">'FP Teilziel'!$A$9:$G$59</definedName>
    <definedName name="Antragsverfahren">'Drop Down'!$A$3:$A$6</definedName>
    <definedName name="B11_Pauschalen">'Drop Down'!$G$3:$H$5</definedName>
    <definedName name="Bezeichnung_Kostenart">Nachschlagen!$B$2:$B$72</definedName>
    <definedName name="bis">Deckblatt!$G$35</definedName>
    <definedName name="_xlnm.Print_Area" localSheetId="0">Deckblatt!$A$1:$H$95</definedName>
    <definedName name="_xlnm.Print_Area" localSheetId="4">'FP Schlussziel'!$A$1:$K$109</definedName>
    <definedName name="_xlnm.Print_Area" localSheetId="3">'FP Teilziel'!$A$1:$K$109</definedName>
    <definedName name="_xlnm.Print_Area" localSheetId="5">'Gesamt-Ausgaben'!$A$1:$F$54</definedName>
    <definedName name="_xlnm.Print_Area" localSheetId="6">'Gesamt-Refinanz'!$A$1:$F$40</definedName>
    <definedName name="_xlnm.Print_Area" localSheetId="2">'Plandaten-Beratene'!$A$1:$E$49</definedName>
    <definedName name="_xlnm.Print_Area" localSheetId="1">'Plandaten-Teilnehmende'!$A$1:$G$38</definedName>
    <definedName name="_xlnm.Print_Area" localSheetId="7">Zusammenfassung!$A$1:$G$52</definedName>
    <definedName name="_xlnm.Print_Titles" localSheetId="4">'FP Schlussziel'!$3:$9</definedName>
    <definedName name="_xlnm.Print_Titles" localSheetId="3">'FP Teilziel'!$3:$9</definedName>
    <definedName name="_xlnm.Print_Titles" localSheetId="5">'Gesamt-Ausgaben'!$1:$8</definedName>
    <definedName name="_xlnm.Print_Titles" localSheetId="6">'Gesamt-Refinanz'!$1:$10</definedName>
    <definedName name="_xlnm.Print_Titles" localSheetId="7">Zusammenfassung!$3:$10</definedName>
    <definedName name="Fehlbedarf">'Info-Blatt'!$A$2:$A$72</definedName>
    <definedName name="Fehlbedarf_Plus">'Info-Blatt'!$B$2:$B$29</definedName>
    <definedName name="Finanzierung">'Info-Blatt'!$A$1:$D$1</definedName>
    <definedName name="Intervention">'Drop Down'!$A$10:$A$22</definedName>
    <definedName name="Kooperationspartner">Nachschlagen!$E$2:$E$22</definedName>
    <definedName name="LaufzeitMonate">Deckblatt!$C$36</definedName>
    <definedName name="Lump_Sums">'Info-Blatt'!$D$2:$D$40</definedName>
    <definedName name="Pauschale">'Drop Down'!$C$10:$C$18</definedName>
    <definedName name="Standardeinheitskosten">'Info-Blatt'!$C$2:$C$40</definedName>
    <definedName name="von">Deckblatt!$C$35</definedName>
  </definedNames>
  <calcPr calcId="162913"/>
</workbook>
</file>

<file path=xl/calcChain.xml><?xml version="1.0" encoding="utf-8"?>
<calcChain xmlns="http://schemas.openxmlformats.org/spreadsheetml/2006/main">
  <c r="B7" i="33" l="1"/>
  <c r="B6" i="33"/>
  <c r="B4" i="33"/>
  <c r="B3" i="33"/>
  <c r="E43" i="33"/>
  <c r="E46" i="33" s="1"/>
  <c r="D43" i="33"/>
  <c r="D46" i="33" s="1"/>
  <c r="B43" i="33"/>
  <c r="E30" i="33"/>
  <c r="D30" i="33"/>
  <c r="E27" i="33"/>
  <c r="D27" i="33"/>
  <c r="D45" i="33" s="1"/>
  <c r="C21" i="33"/>
  <c r="E37" i="33" s="1"/>
  <c r="B21" i="33"/>
  <c r="D37" i="33" s="1"/>
  <c r="D19" i="33"/>
  <c r="D48" i="33" l="1"/>
  <c r="D47" i="33"/>
  <c r="B46" i="33"/>
  <c r="E39" i="33"/>
  <c r="E38" i="33"/>
  <c r="D38" i="33"/>
  <c r="D39" i="33" s="1"/>
  <c r="E48" i="33"/>
  <c r="C48" i="33" s="1"/>
  <c r="B30" i="33" s="1"/>
  <c r="E47" i="33"/>
  <c r="C47" i="33" s="1"/>
  <c r="B29" i="33" s="1"/>
  <c r="C46" i="33"/>
  <c r="B28" i="33" s="1"/>
  <c r="D21" i="33"/>
  <c r="C43" i="33"/>
  <c r="B25" i="33" s="1"/>
  <c r="D35" i="33"/>
  <c r="D36" i="33" s="1"/>
  <c r="D44" i="33"/>
  <c r="B44" i="33" s="1"/>
  <c r="E35" i="33"/>
  <c r="E36" i="33" s="1"/>
  <c r="E44" i="33"/>
  <c r="C44" i="33" s="1"/>
  <c r="E45" i="33"/>
  <c r="C45" i="33" s="1"/>
  <c r="B27" i="33" s="1"/>
  <c r="B7" i="31"/>
  <c r="B6" i="31"/>
  <c r="B4" i="31"/>
  <c r="B3" i="31"/>
  <c r="D37" i="31"/>
  <c r="C37" i="31"/>
  <c r="B37" i="31"/>
  <c r="F37" i="31" s="1"/>
  <c r="B36" i="31"/>
  <c r="B35" i="31"/>
  <c r="D34" i="31"/>
  <c r="C34" i="31"/>
  <c r="F33" i="31"/>
  <c r="B33" i="31"/>
  <c r="G33" i="31" s="1"/>
  <c r="B32" i="31"/>
  <c r="G32" i="31" s="1"/>
  <c r="D26" i="31"/>
  <c r="C26" i="31"/>
  <c r="B26" i="31"/>
  <c r="F26" i="31" s="1"/>
  <c r="B25" i="31"/>
  <c r="B24" i="31"/>
  <c r="D23" i="31"/>
  <c r="C23" i="31"/>
  <c r="F22" i="31"/>
  <c r="B22" i="31"/>
  <c r="G22" i="31" s="1"/>
  <c r="B21" i="31"/>
  <c r="G21" i="31" s="1"/>
  <c r="B5" i="31"/>
  <c r="B5" i="33" s="1"/>
  <c r="C28" i="33" l="1"/>
  <c r="B37" i="33"/>
  <c r="C37" i="33" s="1"/>
  <c r="B38" i="33"/>
  <c r="C38" i="33" s="1"/>
  <c r="C29" i="33"/>
  <c r="B45" i="33"/>
  <c r="B47" i="33"/>
  <c r="C27" i="33"/>
  <c r="B36" i="33"/>
  <c r="C36" i="33" s="1"/>
  <c r="B26" i="33"/>
  <c r="C25" i="33"/>
  <c r="B34" i="33"/>
  <c r="C34" i="33" s="1"/>
  <c r="C30" i="33"/>
  <c r="B39" i="33"/>
  <c r="C39" i="33" s="1"/>
  <c r="B48" i="33"/>
  <c r="G37" i="31"/>
  <c r="E36" i="31"/>
  <c r="F32" i="31"/>
  <c r="E32" i="31" s="1"/>
  <c r="E33" i="31"/>
  <c r="E35" i="31"/>
  <c r="G26" i="31"/>
  <c r="E25" i="31"/>
  <c r="F21" i="31"/>
  <c r="B16" i="31"/>
  <c r="D16" i="31"/>
  <c r="E22" i="31"/>
  <c r="E24" i="31"/>
  <c r="E21" i="31"/>
  <c r="B23" i="31"/>
  <c r="E23" i="31" s="1"/>
  <c r="F24" i="31"/>
  <c r="F25" i="31"/>
  <c r="B34" i="31"/>
  <c r="E34" i="31" s="1"/>
  <c r="F35" i="31"/>
  <c r="F36" i="31"/>
  <c r="G24" i="31"/>
  <c r="G25" i="31"/>
  <c r="E26" i="31"/>
  <c r="G35" i="31"/>
  <c r="G36" i="31"/>
  <c r="E37" i="31"/>
  <c r="E16" i="31"/>
  <c r="B35" i="33" l="1"/>
  <c r="C35" i="33" s="1"/>
  <c r="C26" i="33"/>
  <c r="F23" i="31"/>
  <c r="G23" i="31"/>
  <c r="F34" i="31"/>
  <c r="G34" i="31"/>
  <c r="C22" i="24" l="1"/>
  <c r="C23" i="24"/>
  <c r="C50" i="24"/>
  <c r="C51" i="24"/>
  <c r="C52" i="24"/>
  <c r="C10" i="24" l="1"/>
  <c r="C11" i="24"/>
  <c r="C12" i="24"/>
  <c r="C13" i="24"/>
  <c r="C14" i="24"/>
  <c r="C15" i="24"/>
  <c r="G33" i="27"/>
  <c r="G30" i="27"/>
  <c r="E33" i="27"/>
  <c r="E30" i="27"/>
  <c r="C33" i="27"/>
  <c r="C30" i="27"/>
  <c r="B11" i="28" l="1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B105" i="28"/>
  <c r="B106" i="28"/>
  <c r="B107" i="28"/>
  <c r="B108" i="28"/>
  <c r="B109" i="28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C39" i="26"/>
  <c r="C38" i="26"/>
  <c r="C37" i="26"/>
  <c r="C36" i="26"/>
  <c r="C35" i="26"/>
  <c r="C34" i="26"/>
  <c r="C33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54" i="24" l="1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1" i="24"/>
  <c r="C30" i="24"/>
  <c r="C29" i="24"/>
  <c r="C28" i="24"/>
  <c r="C27" i="24"/>
  <c r="C26" i="24"/>
  <c r="C25" i="24"/>
  <c r="C24" i="24"/>
  <c r="C21" i="24"/>
  <c r="C20" i="24"/>
  <c r="C18" i="24"/>
  <c r="C17" i="24"/>
  <c r="C9" i="24"/>
  <c r="B10" i="28"/>
  <c r="B10" i="1"/>
  <c r="E12" i="24" l="1"/>
  <c r="E21" i="24"/>
  <c r="E22" i="24"/>
  <c r="E30" i="24"/>
  <c r="E31" i="24"/>
  <c r="E24" i="24"/>
  <c r="E28" i="24"/>
  <c r="E25" i="24"/>
  <c r="E29" i="24"/>
  <c r="E26" i="24"/>
  <c r="E23" i="24"/>
  <c r="E27" i="24"/>
  <c r="D22" i="24"/>
  <c r="D24" i="24"/>
  <c r="F24" i="24" s="1"/>
  <c r="D26" i="24"/>
  <c r="D28" i="24"/>
  <c r="D30" i="24"/>
  <c r="D25" i="24"/>
  <c r="D27" i="24"/>
  <c r="D31" i="24"/>
  <c r="F31" i="24" s="1"/>
  <c r="D21" i="24"/>
  <c r="D23" i="24"/>
  <c r="D29" i="24"/>
  <c r="D12" i="24"/>
  <c r="F12" i="24" s="1"/>
  <c r="D50" i="24"/>
  <c r="D51" i="24"/>
  <c r="D52" i="24"/>
  <c r="E52" i="24"/>
  <c r="E50" i="24"/>
  <c r="E51" i="24"/>
  <c r="D49" i="24"/>
  <c r="D13" i="24"/>
  <c r="B29" i="27" s="1"/>
  <c r="D30" i="26"/>
  <c r="D28" i="26"/>
  <c r="D27" i="26"/>
  <c r="D39" i="26"/>
  <c r="D29" i="26"/>
  <c r="D38" i="26"/>
  <c r="D37" i="26"/>
  <c r="F29" i="24" l="1"/>
  <c r="F26" i="24"/>
  <c r="F25" i="24"/>
  <c r="F27" i="24"/>
  <c r="F30" i="24"/>
  <c r="F28" i="24"/>
  <c r="F23" i="24"/>
  <c r="F21" i="24"/>
  <c r="F22" i="24"/>
  <c r="B33" i="27"/>
  <c r="B30" i="27"/>
  <c r="F50" i="24"/>
  <c r="F51" i="24"/>
  <c r="F52" i="24"/>
  <c r="D80" i="20"/>
  <c r="C7" i="26" l="1"/>
  <c r="C5" i="24"/>
  <c r="D6" i="28"/>
  <c r="K59" i="28"/>
  <c r="J59" i="28"/>
  <c r="I59" i="28" s="1"/>
  <c r="K58" i="28"/>
  <c r="J58" i="28"/>
  <c r="H58" i="28" s="1"/>
  <c r="I58" i="28"/>
  <c r="K57" i="28"/>
  <c r="J57" i="28"/>
  <c r="I57" i="28" s="1"/>
  <c r="H57" i="28"/>
  <c r="K56" i="28"/>
  <c r="J56" i="28"/>
  <c r="I56" i="28"/>
  <c r="H56" i="28"/>
  <c r="K55" i="28"/>
  <c r="J55" i="28"/>
  <c r="I55" i="28" s="1"/>
  <c r="K54" i="28"/>
  <c r="J54" i="28"/>
  <c r="H54" i="28" s="1"/>
  <c r="I54" i="28"/>
  <c r="K53" i="28"/>
  <c r="J53" i="28"/>
  <c r="I53" i="28" s="1"/>
  <c r="H53" i="28"/>
  <c r="K52" i="28"/>
  <c r="J52" i="28"/>
  <c r="I52" i="28"/>
  <c r="H52" i="28"/>
  <c r="K51" i="28"/>
  <c r="J51" i="28"/>
  <c r="I51" i="28" s="1"/>
  <c r="K50" i="28"/>
  <c r="J50" i="28"/>
  <c r="H50" i="28" s="1"/>
  <c r="I50" i="28"/>
  <c r="K49" i="28"/>
  <c r="J49" i="28"/>
  <c r="I49" i="28" s="1"/>
  <c r="H49" i="28"/>
  <c r="K48" i="28"/>
  <c r="J48" i="28"/>
  <c r="I48" i="28"/>
  <c r="H48" i="28"/>
  <c r="K47" i="28"/>
  <c r="J47" i="28"/>
  <c r="I47" i="28" s="1"/>
  <c r="K46" i="28"/>
  <c r="J46" i="28"/>
  <c r="H46" i="28" s="1"/>
  <c r="I46" i="28"/>
  <c r="K45" i="28"/>
  <c r="J45" i="28"/>
  <c r="I45" i="28" s="1"/>
  <c r="H45" i="28"/>
  <c r="K44" i="28"/>
  <c r="J44" i="28"/>
  <c r="I44" i="28"/>
  <c r="H44" i="28"/>
  <c r="K43" i="28"/>
  <c r="J43" i="28"/>
  <c r="I43" i="28" s="1"/>
  <c r="K42" i="28"/>
  <c r="J42" i="28"/>
  <c r="H42" i="28" s="1"/>
  <c r="I42" i="28"/>
  <c r="K41" i="28"/>
  <c r="J41" i="28"/>
  <c r="I41" i="28" s="1"/>
  <c r="H41" i="28"/>
  <c r="K40" i="28"/>
  <c r="J40" i="28"/>
  <c r="I40" i="28"/>
  <c r="H40" i="28"/>
  <c r="K39" i="28"/>
  <c r="J39" i="28"/>
  <c r="I39" i="28" s="1"/>
  <c r="K38" i="28"/>
  <c r="J38" i="28"/>
  <c r="H38" i="28" s="1"/>
  <c r="I38" i="28"/>
  <c r="K37" i="28"/>
  <c r="J37" i="28"/>
  <c r="I37" i="28" s="1"/>
  <c r="H37" i="28"/>
  <c r="K36" i="28"/>
  <c r="J36" i="28"/>
  <c r="I36" i="28"/>
  <c r="H36" i="28"/>
  <c r="K35" i="28"/>
  <c r="J35" i="28"/>
  <c r="I35" i="28" s="1"/>
  <c r="K34" i="28"/>
  <c r="J34" i="28"/>
  <c r="H34" i="28" s="1"/>
  <c r="I34" i="28"/>
  <c r="K33" i="28"/>
  <c r="J33" i="28"/>
  <c r="I33" i="28" s="1"/>
  <c r="H33" i="28"/>
  <c r="K32" i="28"/>
  <c r="J32" i="28"/>
  <c r="I32" i="28"/>
  <c r="H32" i="28"/>
  <c r="K31" i="28"/>
  <c r="J31" i="28"/>
  <c r="I31" i="28" s="1"/>
  <c r="K30" i="28"/>
  <c r="J30" i="28"/>
  <c r="H30" i="28" s="1"/>
  <c r="I30" i="28"/>
  <c r="J29" i="28"/>
  <c r="I29" i="28"/>
  <c r="H29" i="28" s="1"/>
  <c r="J28" i="28"/>
  <c r="I28" i="28"/>
  <c r="H28" i="28" s="1"/>
  <c r="J27" i="28"/>
  <c r="I27" i="28"/>
  <c r="H27" i="28" s="1"/>
  <c r="J26" i="28"/>
  <c r="I26" i="28"/>
  <c r="H26" i="28" s="1"/>
  <c r="J25" i="28"/>
  <c r="I25" i="28"/>
  <c r="H25" i="28" s="1"/>
  <c r="J24" i="28"/>
  <c r="I24" i="28"/>
  <c r="H24" i="28" s="1"/>
  <c r="J23" i="28"/>
  <c r="I23" i="28"/>
  <c r="H23" i="28" s="1"/>
  <c r="J22" i="28"/>
  <c r="I22" i="28"/>
  <c r="H22" i="28" s="1"/>
  <c r="J21" i="28"/>
  <c r="I21" i="28"/>
  <c r="H21" i="28" s="1"/>
  <c r="J20" i="28"/>
  <c r="I20" i="28"/>
  <c r="H20" i="28" s="1"/>
  <c r="J19" i="28"/>
  <c r="I19" i="28"/>
  <c r="H19" i="28" s="1"/>
  <c r="J18" i="28"/>
  <c r="I18" i="28"/>
  <c r="H18" i="28" s="1"/>
  <c r="J17" i="28"/>
  <c r="I17" i="28"/>
  <c r="H17" i="28" s="1"/>
  <c r="J16" i="28"/>
  <c r="I16" i="28"/>
  <c r="H16" i="28" s="1"/>
  <c r="J15" i="28"/>
  <c r="I15" i="28"/>
  <c r="H15" i="28" s="1"/>
  <c r="J14" i="28"/>
  <c r="I14" i="28"/>
  <c r="H14" i="28" s="1"/>
  <c r="J13" i="28"/>
  <c r="I13" i="28"/>
  <c r="H13" i="28" s="1"/>
  <c r="J12" i="28"/>
  <c r="I12" i="28"/>
  <c r="H12" i="28" s="1"/>
  <c r="J11" i="28"/>
  <c r="I11" i="28"/>
  <c r="H11" i="28" s="1"/>
  <c r="J10" i="28"/>
  <c r="I10" i="28"/>
  <c r="H10" i="28" s="1"/>
  <c r="D7" i="28"/>
  <c r="D5" i="28"/>
  <c r="D4" i="28"/>
  <c r="D3" i="28"/>
  <c r="E14" i="24" l="1"/>
  <c r="D31" i="27" s="1"/>
  <c r="E15" i="24"/>
  <c r="D34" i="27" s="1"/>
  <c r="E13" i="24"/>
  <c r="H31" i="28"/>
  <c r="H35" i="28"/>
  <c r="H39" i="28"/>
  <c r="H43" i="28"/>
  <c r="H47" i="28"/>
  <c r="H51" i="28"/>
  <c r="H55" i="28"/>
  <c r="H59" i="28"/>
  <c r="B8" i="27"/>
  <c r="D4" i="1"/>
  <c r="C3" i="26" s="1"/>
  <c r="D3" i="1"/>
  <c r="B3" i="27" s="1"/>
  <c r="D7" i="1"/>
  <c r="C6" i="24" s="1"/>
  <c r="C10" i="20"/>
  <c r="C39" i="27" s="1"/>
  <c r="C89" i="20"/>
  <c r="D89" i="20" s="1"/>
  <c r="E39" i="27" l="1"/>
  <c r="G39" i="27"/>
  <c r="F13" i="24"/>
  <c r="F29" i="27" s="1"/>
  <c r="D29" i="27"/>
  <c r="E34" i="27" s="1"/>
  <c r="B9" i="27"/>
  <c r="C3" i="24"/>
  <c r="B4" i="27"/>
  <c r="C2" i="26"/>
  <c r="C2" i="24"/>
  <c r="C8" i="26"/>
  <c r="C36" i="20"/>
  <c r="D36" i="20" s="1"/>
  <c r="G36" i="20"/>
  <c r="E31" i="27" l="1"/>
  <c r="D30" i="27"/>
  <c r="D33" i="27"/>
  <c r="D35" i="27" s="1"/>
  <c r="F33" i="27"/>
  <c r="F30" i="27"/>
  <c r="E35" i="27"/>
  <c r="E32" i="27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3" i="26"/>
  <c r="E34" i="26"/>
  <c r="E35" i="26"/>
  <c r="E36" i="26"/>
  <c r="E37" i="26"/>
  <c r="E38" i="26"/>
  <c r="E39" i="26"/>
  <c r="E11" i="26"/>
  <c r="E54" i="24"/>
  <c r="D40" i="27" s="1"/>
  <c r="E10" i="24"/>
  <c r="E17" i="24"/>
  <c r="E18" i="24"/>
  <c r="E20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9" i="24"/>
  <c r="E49" i="24" l="1"/>
  <c r="E48" i="24"/>
  <c r="E47" i="24"/>
  <c r="E11" i="24"/>
  <c r="E16" i="24" s="1"/>
  <c r="D13" i="27" s="1"/>
  <c r="E19" i="24"/>
  <c r="D14" i="27" s="1"/>
  <c r="E40" i="26"/>
  <c r="D24" i="27" s="1"/>
  <c r="E32" i="26"/>
  <c r="D23" i="27" s="1"/>
  <c r="E32" i="24"/>
  <c r="D16" i="27" s="1"/>
  <c r="D45" i="27" l="1"/>
  <c r="E53" i="24"/>
  <c r="D17" i="27" s="1"/>
  <c r="D15" i="27"/>
  <c r="D25" i="27"/>
  <c r="D39" i="27" l="1"/>
  <c r="D41" i="27" s="1"/>
  <c r="E40" i="27"/>
  <c r="E41" i="27" s="1"/>
  <c r="F49" i="24"/>
  <c r="D47" i="24"/>
  <c r="F47" i="24" s="1"/>
  <c r="D48" i="24"/>
  <c r="F48" i="24" s="1"/>
  <c r="D11" i="24"/>
  <c r="F11" i="24" s="1"/>
  <c r="D15" i="24"/>
  <c r="D14" i="24"/>
  <c r="D14" i="26"/>
  <c r="F14" i="26" s="1"/>
  <c r="D18" i="26"/>
  <c r="F18" i="26" s="1"/>
  <c r="D22" i="26"/>
  <c r="F22" i="26" s="1"/>
  <c r="D26" i="26"/>
  <c r="F26" i="26" s="1"/>
  <c r="F30" i="26"/>
  <c r="D11" i="26"/>
  <c r="F11" i="26" s="1"/>
  <c r="D37" i="24"/>
  <c r="D45" i="24"/>
  <c r="F39" i="26"/>
  <c r="D15" i="26"/>
  <c r="F15" i="26" s="1"/>
  <c r="D19" i="26"/>
  <c r="F19" i="26" s="1"/>
  <c r="D23" i="26"/>
  <c r="F23" i="26" s="1"/>
  <c r="F27" i="26"/>
  <c r="D31" i="26"/>
  <c r="F31" i="26" s="1"/>
  <c r="D39" i="24"/>
  <c r="F29" i="26"/>
  <c r="D43" i="24"/>
  <c r="F38" i="26"/>
  <c r="D12" i="26"/>
  <c r="F12" i="26" s="1"/>
  <c r="D16" i="26"/>
  <c r="F16" i="26" s="1"/>
  <c r="D20" i="26"/>
  <c r="F20" i="26" s="1"/>
  <c r="D24" i="26"/>
  <c r="F24" i="26" s="1"/>
  <c r="F28" i="26"/>
  <c r="D34" i="26"/>
  <c r="F34" i="26" s="1"/>
  <c r="D17" i="24"/>
  <c r="D33" i="24"/>
  <c r="D41" i="24"/>
  <c r="D13" i="26"/>
  <c r="F13" i="26" s="1"/>
  <c r="D17" i="26"/>
  <c r="F17" i="26" s="1"/>
  <c r="D21" i="26"/>
  <c r="F21" i="26" s="1"/>
  <c r="D25" i="26"/>
  <c r="F25" i="26" s="1"/>
  <c r="D36" i="26"/>
  <c r="F36" i="26" s="1"/>
  <c r="D35" i="24"/>
  <c r="D10" i="24"/>
  <c r="D42" i="24"/>
  <c r="D33" i="26"/>
  <c r="F33" i="26" s="1"/>
  <c r="D44" i="24"/>
  <c r="D35" i="26"/>
  <c r="F35" i="26" s="1"/>
  <c r="D38" i="24"/>
  <c r="D40" i="24"/>
  <c r="D9" i="24"/>
  <c r="D54" i="24"/>
  <c r="B40" i="27" s="1"/>
  <c r="D34" i="24"/>
  <c r="D36" i="24"/>
  <c r="D18" i="24"/>
  <c r="D46" i="24"/>
  <c r="F37" i="26"/>
  <c r="D20" i="24"/>
  <c r="D5" i="1"/>
  <c r="E72" i="20"/>
  <c r="D72" i="20"/>
  <c r="C71" i="20"/>
  <c r="C70" i="20"/>
  <c r="E69" i="20"/>
  <c r="D69" i="20"/>
  <c r="C68" i="20"/>
  <c r="C67" i="20"/>
  <c r="G83" i="20"/>
  <c r="G84" i="20" s="1"/>
  <c r="E83" i="20"/>
  <c r="G81" i="20"/>
  <c r="E81" i="20"/>
  <c r="G94" i="20"/>
  <c r="E94" i="20"/>
  <c r="G91" i="20"/>
  <c r="G82" i="20" s="1"/>
  <c r="E91" i="20"/>
  <c r="E82" i="20" s="1"/>
  <c r="F15" i="24" l="1"/>
  <c r="F34" i="27" s="1"/>
  <c r="G34" i="27" s="1"/>
  <c r="B34" i="27"/>
  <c r="C34" i="27" s="1"/>
  <c r="F14" i="24"/>
  <c r="B31" i="27"/>
  <c r="C31" i="27" s="1"/>
  <c r="G67" i="20"/>
  <c r="H67" i="20"/>
  <c r="F70" i="20"/>
  <c r="H70" i="20"/>
  <c r="G70" i="20"/>
  <c r="G68" i="20"/>
  <c r="H68" i="20"/>
  <c r="F68" i="20"/>
  <c r="H71" i="20"/>
  <c r="G71" i="20"/>
  <c r="F71" i="20"/>
  <c r="D83" i="20"/>
  <c r="C92" i="20"/>
  <c r="D92" i="20" s="1"/>
  <c r="D82" i="20"/>
  <c r="C91" i="20"/>
  <c r="D91" i="20" s="1"/>
  <c r="D81" i="20"/>
  <c r="C90" i="20"/>
  <c r="D90" i="20" s="1"/>
  <c r="F32" i="26"/>
  <c r="F23" i="27" s="1"/>
  <c r="F54" i="24"/>
  <c r="F40" i="27" s="1"/>
  <c r="B18" i="27"/>
  <c r="F40" i="26"/>
  <c r="F24" i="27" s="1"/>
  <c r="F9" i="24"/>
  <c r="F18" i="24"/>
  <c r="F42" i="24"/>
  <c r="F41" i="24"/>
  <c r="F37" i="24"/>
  <c r="F36" i="24"/>
  <c r="F38" i="24"/>
  <c r="F44" i="24"/>
  <c r="F35" i="24"/>
  <c r="F33" i="24"/>
  <c r="F20" i="24"/>
  <c r="F46" i="24"/>
  <c r="F10" i="24"/>
  <c r="F43" i="24"/>
  <c r="F39" i="24"/>
  <c r="F34" i="24"/>
  <c r="F40" i="24"/>
  <c r="F45" i="24"/>
  <c r="C5" i="26"/>
  <c r="B6" i="27"/>
  <c r="C4" i="24"/>
  <c r="C69" i="20"/>
  <c r="F69" i="20" s="1"/>
  <c r="D32" i="24"/>
  <c r="B16" i="27" s="1"/>
  <c r="D16" i="24"/>
  <c r="B13" i="27" s="1"/>
  <c r="D19" i="24"/>
  <c r="B14" i="27" s="1"/>
  <c r="D32" i="26"/>
  <c r="B23" i="27" s="1"/>
  <c r="D40" i="26"/>
  <c r="B24" i="27" s="1"/>
  <c r="E84" i="20"/>
  <c r="E85" i="20"/>
  <c r="C72" i="20"/>
  <c r="F72" i="20" s="1"/>
  <c r="G85" i="20"/>
  <c r="B32" i="27" l="1"/>
  <c r="C32" i="27"/>
  <c r="D32" i="27"/>
  <c r="F31" i="27"/>
  <c r="G31" i="27" s="1"/>
  <c r="C35" i="27"/>
  <c r="B35" i="27"/>
  <c r="G35" i="27"/>
  <c r="F35" i="27"/>
  <c r="B45" i="27"/>
  <c r="F67" i="20"/>
  <c r="G69" i="20"/>
  <c r="H72" i="20"/>
  <c r="H69" i="20"/>
  <c r="G72" i="20"/>
  <c r="D85" i="20"/>
  <c r="C94" i="20"/>
  <c r="D94" i="20" s="1"/>
  <c r="D84" i="20"/>
  <c r="C93" i="20"/>
  <c r="D93" i="20" s="1"/>
  <c r="F25" i="27"/>
  <c r="B15" i="27"/>
  <c r="F18" i="27"/>
  <c r="D18" i="27"/>
  <c r="F16" i="24"/>
  <c r="F13" i="27" s="1"/>
  <c r="B25" i="27"/>
  <c r="F32" i="24"/>
  <c r="F16" i="27" s="1"/>
  <c r="F45" i="27" s="1"/>
  <c r="F17" i="24"/>
  <c r="F19" i="24" s="1"/>
  <c r="F14" i="27" s="1"/>
  <c r="D53" i="24"/>
  <c r="B17" i="27" s="1"/>
  <c r="B39" i="27" l="1"/>
  <c r="B41" i="27" s="1"/>
  <c r="C40" i="27"/>
  <c r="C41" i="27" s="1"/>
  <c r="G32" i="27"/>
  <c r="F32" i="27"/>
  <c r="D19" i="27"/>
  <c r="D49" i="27" s="1"/>
  <c r="F15" i="27"/>
  <c r="B19" i="27"/>
  <c r="B49" i="27" s="1"/>
  <c r="E61" i="20"/>
  <c r="D61" i="20"/>
  <c r="E58" i="20"/>
  <c r="D58" i="20"/>
  <c r="F39" i="27" l="1"/>
  <c r="F41" i="27" s="1"/>
  <c r="G40" i="27"/>
  <c r="G41" i="27" s="1"/>
  <c r="F53" i="24"/>
  <c r="F17" i="27" s="1"/>
  <c r="F19" i="27" s="1"/>
  <c r="F49" i="27" s="1"/>
  <c r="D40" i="20"/>
  <c r="E40" i="20" s="1"/>
  <c r="F40" i="20" s="1"/>
  <c r="G40" i="20" s="1"/>
  <c r="C56" i="20"/>
  <c r="G56" i="20" l="1"/>
  <c r="H56" i="20"/>
  <c r="D51" i="20"/>
  <c r="H51" i="20"/>
  <c r="G51" i="20"/>
  <c r="C59" i="20"/>
  <c r="C58" i="20"/>
  <c r="C57" i="20"/>
  <c r="F57" i="20" s="1"/>
  <c r="H59" i="20" l="1"/>
  <c r="G59" i="20"/>
  <c r="F59" i="20"/>
  <c r="H57" i="20"/>
  <c r="G57" i="20"/>
  <c r="G58" i="20"/>
  <c r="F58" i="20"/>
  <c r="H58" i="20"/>
  <c r="F56" i="20"/>
  <c r="C61" i="20"/>
  <c r="C60" i="20"/>
  <c r="G60" i="20" l="1"/>
  <c r="H60" i="20"/>
  <c r="F60" i="20"/>
  <c r="G61" i="20"/>
  <c r="H61" i="20"/>
  <c r="F61" i="20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J30" i="1"/>
  <c r="H30" i="1" s="1"/>
  <c r="J31" i="1"/>
  <c r="H31" i="1" s="1"/>
  <c r="J32" i="1"/>
  <c r="H32" i="1" s="1"/>
  <c r="J33" i="1"/>
  <c r="H33" i="1" s="1"/>
  <c r="J34" i="1"/>
  <c r="H34" i="1" s="1"/>
  <c r="J35" i="1"/>
  <c r="H35" i="1" s="1"/>
  <c r="J36" i="1"/>
  <c r="H36" i="1" s="1"/>
  <c r="J37" i="1"/>
  <c r="H37" i="1" s="1"/>
  <c r="J38" i="1"/>
  <c r="H38" i="1" s="1"/>
  <c r="J39" i="1"/>
  <c r="H39" i="1" s="1"/>
  <c r="J40" i="1"/>
  <c r="H40" i="1" s="1"/>
  <c r="J41" i="1"/>
  <c r="H41" i="1" s="1"/>
  <c r="J42" i="1"/>
  <c r="H42" i="1" s="1"/>
  <c r="J43" i="1"/>
  <c r="H43" i="1" s="1"/>
  <c r="J44" i="1"/>
  <c r="H44" i="1" s="1"/>
  <c r="J45" i="1"/>
  <c r="H45" i="1" s="1"/>
  <c r="J46" i="1"/>
  <c r="H46" i="1" s="1"/>
  <c r="J47" i="1"/>
  <c r="H47" i="1" s="1"/>
  <c r="J48" i="1"/>
  <c r="H48" i="1" s="1"/>
  <c r="J49" i="1"/>
  <c r="H49" i="1" s="1"/>
  <c r="J50" i="1"/>
  <c r="H50" i="1" s="1"/>
  <c r="J51" i="1"/>
  <c r="H51" i="1" s="1"/>
  <c r="J52" i="1"/>
  <c r="H52" i="1" s="1"/>
  <c r="J53" i="1"/>
  <c r="H53" i="1" s="1"/>
  <c r="J54" i="1"/>
  <c r="H54" i="1" s="1"/>
  <c r="J55" i="1"/>
  <c r="H55" i="1" s="1"/>
  <c r="J56" i="1"/>
  <c r="H56" i="1" s="1"/>
  <c r="J57" i="1"/>
  <c r="H57" i="1" s="1"/>
  <c r="J58" i="1"/>
  <c r="H58" i="1" s="1"/>
  <c r="J59" i="1"/>
  <c r="H59" i="1" s="1"/>
  <c r="I10" i="1"/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H10" i="1" l="1"/>
  <c r="H11" i="1"/>
  <c r="H12" i="1"/>
  <c r="H13" i="1"/>
  <c r="H14" i="1"/>
  <c r="H15" i="1"/>
</calcChain>
</file>

<file path=xl/comments1.xml><?xml version="1.0" encoding="utf-8"?>
<comments xmlns="http://schemas.openxmlformats.org/spreadsheetml/2006/main">
  <authors>
    <author>KJahn</author>
  </authors>
  <commentList>
    <comment ref="H39" authorId="0" shapeId="0">
      <text>
        <r>
          <rPr>
            <sz val="8"/>
            <color indexed="81"/>
            <rFont val="Tahoma"/>
            <family val="2"/>
          </rPr>
          <t xml:space="preserve">Bitte fassen sie in der Summe die Anzahl der unterschiedlichen Betriebe zusammen, die Summe ist also oft kleiner als die Summe der Kalenderjahre </t>
        </r>
      </text>
    </comment>
    <comment ref="A48" authorId="0" shapeId="0">
      <text>
        <r>
          <rPr>
            <sz val="8"/>
            <color indexed="81"/>
            <rFont val="Tahoma"/>
            <family val="2"/>
          </rPr>
          <t>siehe Erläuterungen
bitte geben Sie ausschließlich das Kürzel "U" oder "Z" ein. Bei einer Mischkalkulation, wählen Sie bitte den überwiegenden Teil</t>
        </r>
      </text>
    </comment>
    <comment ref="A50" authorId="0" shapeId="0">
      <text>
        <r>
          <rPr>
            <sz val="8"/>
            <color indexed="81"/>
            <rFont val="Tahoma"/>
            <family val="2"/>
          </rPr>
          <t>ohne Urlaub</t>
        </r>
      </text>
    </comment>
    <comment ref="A70" authorId="0" shapeId="0">
      <text>
        <r>
          <rPr>
            <sz val="8"/>
            <color indexed="81"/>
            <rFont val="Tahoma"/>
            <family val="2"/>
          </rPr>
          <t>siehe Erläuterungen</t>
        </r>
      </text>
    </comment>
  </commentList>
</comments>
</file>

<file path=xl/comments2.xml><?xml version="1.0" encoding="utf-8"?>
<comments xmlns="http://schemas.openxmlformats.org/spreadsheetml/2006/main">
  <authors>
    <author>KJahn</author>
  </authors>
  <commentList>
    <comment ref="A13" authorId="0" shapeId="0">
      <text>
        <r>
          <rPr>
            <sz val="8"/>
            <color indexed="81"/>
            <rFont val="Tahoma"/>
            <family val="2"/>
          </rPr>
          <t>siehe Erläuterungen
bitte geben Sie ausschließlich das Kürzel "U" oder "Z" ein. Bei einer Mischkalkulation, wählen Sie bitte den überwiegenden Teil</t>
        </r>
      </text>
    </comment>
    <comment ref="A15" authorId="0" shapeId="0">
      <text>
        <r>
          <rPr>
            <sz val="8"/>
            <color indexed="81"/>
            <rFont val="Tahoma"/>
            <family val="2"/>
          </rPr>
          <t>ohne Urlaub</t>
        </r>
      </text>
    </comment>
    <comment ref="A35" authorId="0" shapeId="0">
      <text>
        <r>
          <rPr>
            <sz val="8"/>
            <color indexed="81"/>
            <rFont val="Tahoma"/>
            <family val="2"/>
          </rPr>
          <t>siehe Erläuterungen</t>
        </r>
      </text>
    </comment>
  </commentList>
</comments>
</file>

<file path=xl/sharedStrings.xml><?xml version="1.0" encoding="utf-8"?>
<sst xmlns="http://schemas.openxmlformats.org/spreadsheetml/2006/main" count="919" uniqueCount="485">
  <si>
    <t>Lfd.Nr.</t>
  </si>
  <si>
    <t>Kostenart</t>
  </si>
  <si>
    <t>Summe</t>
  </si>
  <si>
    <t>B 1.4.8</t>
  </si>
  <si>
    <t>B 1.4.7</t>
  </si>
  <si>
    <t>externe Lehrgänge</t>
  </si>
  <si>
    <t>B 1.4.5</t>
  </si>
  <si>
    <t>Fortbildung für Projektpersonal</t>
  </si>
  <si>
    <t>B 1.4.4</t>
  </si>
  <si>
    <t>sonstige projektbezogene Ausgaben</t>
  </si>
  <si>
    <t>B 1.4.3.9</t>
  </si>
  <si>
    <t>Projektbezogene Ausgaben\projektbezogene Öffentlichkeitsarbeit</t>
  </si>
  <si>
    <t>B 1.4.3.8</t>
  </si>
  <si>
    <t>Projektbezogene Ausgaben\Fahrt- und Reisekosten des Personals</t>
  </si>
  <si>
    <t>B 1.4.3.7</t>
  </si>
  <si>
    <t>Projektbezogene Ausgaben\AfA</t>
  </si>
  <si>
    <t>B 1.4.3.6</t>
  </si>
  <si>
    <t>Projektbezogene Ausgaben\GWG</t>
  </si>
  <si>
    <t>B 1.4.3.5</t>
  </si>
  <si>
    <t>Projektbezogene Ausgaben\Leasing für Geräte im Projekt</t>
  </si>
  <si>
    <t>B 1.4.3.4</t>
  </si>
  <si>
    <t>Projektbezogene Ausgaben\Wartungsausgaben</t>
  </si>
  <si>
    <t>B 1.4.3.3</t>
  </si>
  <si>
    <t>Projektbezogene Ausgaben\Instandhaltungsausgaben</t>
  </si>
  <si>
    <t>B 1.4.3.2</t>
  </si>
  <si>
    <t>Projektbezogene Ausgaben\Ausgaben für Energie</t>
  </si>
  <si>
    <t>B 1.4.3.1</t>
  </si>
  <si>
    <t>Projektbezogene Ausgaben\Mietausgaben</t>
  </si>
  <si>
    <t>B 1.4.2.2</t>
  </si>
  <si>
    <t>TN-bezogene Ausgaben\Prüfungsgebühren</t>
  </si>
  <si>
    <t>B 1.4.2.1</t>
  </si>
  <si>
    <t>TN-bezogene Ausgaben\Arbeitskleidung und Arbeitsantrittskosten</t>
  </si>
  <si>
    <t>B.1.4.1.3</t>
  </si>
  <si>
    <t>Materialausgaben\Lernmaterial der Teilnehmer/innen</t>
  </si>
  <si>
    <t>B 1.4.1.2</t>
  </si>
  <si>
    <t>Materialausgaben\Lehrmaterial des Personals</t>
  </si>
  <si>
    <t>B 1.4.1.1</t>
  </si>
  <si>
    <t xml:space="preserve">Materialausgaben\Verbrauchs-/Arbeitsmaterial </t>
  </si>
  <si>
    <t>B 1.3.5</t>
  </si>
  <si>
    <t>sonstige TN-Zuschüsse</t>
  </si>
  <si>
    <t>B 1.3.4</t>
  </si>
  <si>
    <t>sonst. TN-bez.Kosten</t>
  </si>
  <si>
    <t>B 1.3.3.3</t>
  </si>
  <si>
    <t>SGB III Leistg.\sonstige Leistungen SGB III</t>
  </si>
  <si>
    <t>B 1.3.3.1</t>
  </si>
  <si>
    <t>SGB III Leistg.\Leitungen SGB III f. svpflichtige Beschäftigung</t>
  </si>
  <si>
    <t>B 1.3.2.4</t>
  </si>
  <si>
    <t>SGB II Leistg.\sonstige Leistungen SGB II</t>
  </si>
  <si>
    <t>B 1.3.2.3</t>
  </si>
  <si>
    <t>SGB II Leistg.\Leitungen SGB II f. nicht sv-pflichtige Beschäftigung</t>
  </si>
  <si>
    <t>B 1.3.2.1</t>
  </si>
  <si>
    <t>SGB II Leistg.\Leitungen SGB II f. svpflichtige Beschäftigung</t>
  </si>
  <si>
    <t>B 1.3.1</t>
  </si>
  <si>
    <t>Freistellungskosten Beschäftigte</t>
  </si>
  <si>
    <t>B 1.2.2</t>
  </si>
  <si>
    <t>nebenamtl. Personal\geringfügig beschäftigte Mitarbeiter/innen / Minijobs</t>
  </si>
  <si>
    <t>B 1.2.1</t>
  </si>
  <si>
    <t>nebenamtl. Personal\Honorare</t>
  </si>
  <si>
    <t>B 1.1.4</t>
  </si>
  <si>
    <t>hauptamtl. Personal\Berufsgenossenschaft</t>
  </si>
  <si>
    <t>B 1.1.3</t>
  </si>
  <si>
    <t>hauptamtl. Personal\Betriebliche Alterversorge</t>
  </si>
  <si>
    <t>B 1.1.2</t>
  </si>
  <si>
    <t>hauptamtl. Personal\AGA zur Sozialversicherung</t>
  </si>
  <si>
    <t>B 1.1.1</t>
  </si>
  <si>
    <t>hauptamtl. Personal\AN Brutto</t>
  </si>
  <si>
    <t>Nr</t>
  </si>
  <si>
    <t>Kommentar
Sachbearbeitung</t>
  </si>
  <si>
    <t>Träger</t>
  </si>
  <si>
    <t>Projekt</t>
  </si>
  <si>
    <t>Aktenzeichen</t>
  </si>
  <si>
    <t>Bewilligungszeitraum</t>
  </si>
  <si>
    <t>Bezeichnung Kostenart</t>
  </si>
  <si>
    <t>Summe Ausgaben</t>
  </si>
  <si>
    <t>Summe B 1.3</t>
  </si>
  <si>
    <t>C 1.1.1.1</t>
  </si>
  <si>
    <t>C 1.1.1.2</t>
  </si>
  <si>
    <t>C 1.1.1.3</t>
  </si>
  <si>
    <t>C 1.1.3</t>
  </si>
  <si>
    <t>C 1.1.4.1</t>
  </si>
  <si>
    <t>C 1.1.4.2</t>
  </si>
  <si>
    <t>C 1.1.4.3</t>
  </si>
  <si>
    <t>C 1.1.4.4</t>
  </si>
  <si>
    <t>Kofinazierung ohne B 1.3</t>
  </si>
  <si>
    <t>Kofinanzierung nur B 1.3</t>
  </si>
  <si>
    <t>B 1.4.6</t>
  </si>
  <si>
    <t>Art der Finanzierung</t>
  </si>
  <si>
    <t>B 1.3.2.2.1</t>
  </si>
  <si>
    <t>B 1.3.2.2.2</t>
  </si>
  <si>
    <t>Fehlbedarf</t>
  </si>
  <si>
    <t>Fehlbedarf Plus</t>
  </si>
  <si>
    <t>Lump Sums</t>
  </si>
  <si>
    <t>Standardeinheitskosten</t>
  </si>
  <si>
    <t>BM_Agentur für Arbeit (SGB III)</t>
  </si>
  <si>
    <t>BM_JC Bremen/JC Bremerhaven (SGB II)</t>
  </si>
  <si>
    <t>BM_sonstige Bundesmittel</t>
  </si>
  <si>
    <t>LM_Abt. Arbeit des SWAH</t>
  </si>
  <si>
    <t>LM_Bau und Verkehr</t>
  </si>
  <si>
    <t>LM_Bildung</t>
  </si>
  <si>
    <t>LM_Gesundheit</t>
  </si>
  <si>
    <t>LM_Hochschulen</t>
  </si>
  <si>
    <t>LM_Jugend /Soziales</t>
  </si>
  <si>
    <t>LM_Justiz</t>
  </si>
  <si>
    <t>LM_Kultur</t>
  </si>
  <si>
    <t>LM_Umwelt</t>
  </si>
  <si>
    <t>LM_Abt. Wirtschaft des SWAH</t>
  </si>
  <si>
    <t>KM_Magistrat BHV</t>
  </si>
  <si>
    <t>KM_AfSD</t>
  </si>
  <si>
    <t>EU Mittel des Bundes</t>
  </si>
  <si>
    <t>Eigenmittel Zuwendungsempf.</t>
  </si>
  <si>
    <t>Einnahmen TN-Gebühren</t>
  </si>
  <si>
    <t xml:space="preserve">Eigenmittel\Freistellungskosten </t>
  </si>
  <si>
    <t>Eigenmittel\sonstige private Mittel</t>
  </si>
  <si>
    <t>Einnahmen</t>
  </si>
  <si>
    <t>Position</t>
  </si>
  <si>
    <t>Erläuterung</t>
  </si>
  <si>
    <t>Nach Prüfung
anerkannter Betrag</t>
  </si>
  <si>
    <t>Datum
der Prüfung</t>
  </si>
  <si>
    <t xml:space="preserve">Summe Personal B 1.1 </t>
  </si>
  <si>
    <t>Finanzantrag Summe Ausgaben</t>
  </si>
  <si>
    <t>Art der Ausgabe</t>
  </si>
  <si>
    <t>beantragter Projektzuschuss</t>
  </si>
  <si>
    <t>Rechtsverbindliche Unterschrift des Trägers und Stempel</t>
  </si>
  <si>
    <t>Ort / Datum</t>
  </si>
  <si>
    <t>Antrag auf eine</t>
  </si>
  <si>
    <t>Projektförderung</t>
  </si>
  <si>
    <t>28195 Bremen</t>
  </si>
  <si>
    <t>im BAP</t>
  </si>
  <si>
    <t>(nicht vom/von der Antragsteller/in auszufüllen)</t>
  </si>
  <si>
    <t>Eingangsdatum:</t>
  </si>
  <si>
    <t>BAP Fonds</t>
  </si>
  <si>
    <t>Intervention</t>
  </si>
  <si>
    <t>Förderperiode</t>
  </si>
  <si>
    <t>Antragsverfahren</t>
  </si>
  <si>
    <t>Sachbearbeitung durch</t>
  </si>
  <si>
    <t>Art des Antrages</t>
  </si>
  <si>
    <t>PLZ/Ort</t>
  </si>
  <si>
    <t>Straße/Hausnummer</t>
  </si>
  <si>
    <t>gesetzl.Vertretung(Name, Funktion)</t>
  </si>
  <si>
    <t>Titel des Projektes</t>
  </si>
  <si>
    <t>Durchführungsort</t>
  </si>
  <si>
    <t>Beginn</t>
  </si>
  <si>
    <t>Ende</t>
  </si>
  <si>
    <t>Gesamter Förderzeitraum:</t>
  </si>
  <si>
    <t>(hier bitte die Stundenvolumen für die Gesamtlaufzeit des Projektes angeben!)</t>
  </si>
  <si>
    <t>Berechnung erfolgt in (U bei Unterrichtsstunden, Z bei Zeitstunden)</t>
  </si>
  <si>
    <t>gesamt</t>
  </si>
  <si>
    <t>durchschnittliche Gesamtstd. pro Teilnehmer/in</t>
  </si>
  <si>
    <t>davon</t>
  </si>
  <si>
    <t>Anzahl</t>
  </si>
  <si>
    <t>unter 25 Jahre</t>
  </si>
  <si>
    <t>geplante Teilnehmer/-innenzahl</t>
  </si>
  <si>
    <t xml:space="preserve">Anzahl </t>
  </si>
  <si>
    <t>Jahr:</t>
  </si>
  <si>
    <t>Beteiligte Betriebe im Projekt</t>
  </si>
  <si>
    <t xml:space="preserve">1 Eingangsvermerke </t>
  </si>
  <si>
    <t>2 Antragsteller/ende</t>
  </si>
  <si>
    <t>Name Antragsstellende/r</t>
  </si>
  <si>
    <t>3 Titel/Durchführungsort des Projektes</t>
  </si>
  <si>
    <t>4 Laufzeit des Projektes</t>
  </si>
  <si>
    <t>administrative Kosten</t>
  </si>
  <si>
    <t>Pauschalen</t>
  </si>
  <si>
    <t>Praktikum</t>
  </si>
  <si>
    <t>Migranten/innen</t>
  </si>
  <si>
    <t>Anteil</t>
  </si>
  <si>
    <t>Agentur für Arbeit (SGB III)_Kofi B1.3</t>
  </si>
  <si>
    <t>JC Bremen/JC Bremerhaven (SGB II)_Kofi B1.3</t>
  </si>
  <si>
    <t>sonstige Bundesmittel_Kofi B1.3</t>
  </si>
  <si>
    <t>LM_Jugend /Soziales_Kofi B1.3</t>
  </si>
  <si>
    <t>LM_Justiz_Kofi B1.3_Kofi B1.3</t>
  </si>
  <si>
    <t>KM_Magistrat BHV_Kofi B1.3</t>
  </si>
  <si>
    <t>Eigenmittel incl. Einnahmen_Kofi B1.3</t>
  </si>
  <si>
    <t>Zeitstaffel</t>
  </si>
  <si>
    <t>2014 - 2020</t>
  </si>
  <si>
    <t>Ansprechpartner/-in Finanzantrag</t>
  </si>
  <si>
    <t>Telefon Ansprechpartner/-in</t>
  </si>
  <si>
    <t>E-Mail Ansprechpartner/-in</t>
  </si>
  <si>
    <t>Gesamtzahl</t>
  </si>
  <si>
    <t>Laufzeit *</t>
  </si>
  <si>
    <t xml:space="preserve"> * Keine Mehrfachzählung, falls Betriebe in mehreren Jahren beteiligt sind!</t>
  </si>
  <si>
    <t>25 bis 65 Jahre</t>
  </si>
  <si>
    <t>(nicht bei Beratungsprojekten !)</t>
  </si>
  <si>
    <t>(nur bei Beratungsprojekten !)</t>
  </si>
  <si>
    <t>7 Teilnehmer/innen</t>
  </si>
  <si>
    <t>7.1 Stundenvolumen (nur für Projekte mit Teilnehmer/-innen)</t>
  </si>
  <si>
    <t>7.2 Teilnehmer/-innen / Erreichte Personen</t>
  </si>
  <si>
    <t>Hutfilterstraße 1 - 5</t>
  </si>
  <si>
    <t>TN-UHG</t>
  </si>
  <si>
    <t>Einzelantrag</t>
  </si>
  <si>
    <t>Wettbewerbsaufruf</t>
  </si>
  <si>
    <t>TN weiblich</t>
  </si>
  <si>
    <t>TN nicht weiblich</t>
  </si>
  <si>
    <t>geplante Kontakte pro Prozessberatung</t>
  </si>
  <si>
    <t>Anzahl Pers.</t>
  </si>
  <si>
    <t>Anteil erreichte Personen</t>
  </si>
  <si>
    <t>Einmalberatungen</t>
  </si>
  <si>
    <t>Prozessberatungen</t>
  </si>
  <si>
    <t>Anteil TN weiblich</t>
  </si>
  <si>
    <t>Anteil TN nicht weiblich</t>
  </si>
  <si>
    <t>Anteil Migranten/innen</t>
  </si>
  <si>
    <t>Anteil weiblich</t>
  </si>
  <si>
    <t>Anteil nicht weiblich</t>
  </si>
  <si>
    <t>geplante Anzahl Beratungskontakte</t>
  </si>
  <si>
    <t>Anzahl weiblich</t>
  </si>
  <si>
    <t>Anzahl nicht weiblich</t>
  </si>
  <si>
    <t>geplante Beratungen Migranten/innen</t>
  </si>
  <si>
    <t>geplante Teilnehmer/-innenplätze</t>
  </si>
  <si>
    <t xml:space="preserve">7.3 geplante Besetzungen Plätze </t>
  </si>
  <si>
    <t>Besetzung weiblich</t>
  </si>
  <si>
    <t>besetzung  nicht weiblich</t>
  </si>
  <si>
    <t>Besetzung  nicht weiblich</t>
  </si>
  <si>
    <t>Anteil
Einmalberatungen</t>
  </si>
  <si>
    <t>Anteil
Prozessberatungen</t>
  </si>
  <si>
    <t>Pauschale</t>
  </si>
  <si>
    <t>Einheit _SEK</t>
  </si>
  <si>
    <t>Differenz</t>
  </si>
  <si>
    <t>Beleg von</t>
  </si>
  <si>
    <t>ZE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</si>
  <si>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</si>
  <si>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</si>
  <si>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</si>
  <si>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</si>
  <si>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</si>
  <si>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</si>
  <si>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</si>
  <si>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</si>
  <si>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</si>
  <si>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Bezeichnung der beantragten Position
(Mitarbeiter/in, Pauschale)</t>
  </si>
  <si>
    <t xml:space="preserve">Position von </t>
  </si>
  <si>
    <t>Summe Personal B 1.2</t>
  </si>
  <si>
    <t>Summe B 1.4</t>
  </si>
  <si>
    <t>Pauschale für indirekte
Kosten (Admin-Kosten) B 1.4.6</t>
  </si>
  <si>
    <t>Zusammenfassung</t>
  </si>
  <si>
    <t>administrative Kosten B 1.4.6</t>
  </si>
  <si>
    <t>Version</t>
  </si>
  <si>
    <t>V0_12</t>
  </si>
  <si>
    <t>Pauschale durch administrative Kosten B 1.4.6 auf Deckblatt ersetzt</t>
  </si>
  <si>
    <t>Kalendertage
Projektlaufzeit</t>
  </si>
  <si>
    <t>Laufzeit Monate/Tage</t>
  </si>
  <si>
    <t>Laufzeitberechnung eingefügt</t>
  </si>
  <si>
    <t>Gesamtstunden</t>
  </si>
  <si>
    <t>Berechnung Gesamtstunden eingefügt</t>
  </si>
  <si>
    <t>Berechnung Monate und Tage eingefügt</t>
  </si>
  <si>
    <t>Fehlerbehandlung DIV# und NV# auf Deckblatt … WennFehler …</t>
  </si>
  <si>
    <t>V0_13</t>
  </si>
  <si>
    <t>Übernahme Kopfzeile korrigiert</t>
  </si>
  <si>
    <t>Fusszeilen Dateiname angepasst</t>
  </si>
  <si>
    <t>Blätter gesschützt</t>
  </si>
  <si>
    <t>Arbeitsmappe geschützt</t>
  </si>
  <si>
    <t>A 2.1.3 Vorschaltmaßnahmen</t>
  </si>
  <si>
    <t>Lump-sums</t>
  </si>
  <si>
    <t>der Personalkosten B 1.1 + B 1.2</t>
  </si>
  <si>
    <t>für die Umsetzung des Teilziels beantragter Betrag in Euro</t>
  </si>
  <si>
    <t>für die Umsetzung des Projekts von Teilziel bis Schlussziel beantragter Betrag in Euro</t>
  </si>
  <si>
    <t>für die Umsetzung des gesamten Projekts beantragter Betrag in Euro</t>
  </si>
  <si>
    <r>
      <t xml:space="preserve">für die Umsetzung des </t>
    </r>
    <r>
      <rPr>
        <b/>
        <i/>
        <sz val="10"/>
        <color theme="1"/>
        <rFont val="Arial"/>
        <family val="2"/>
      </rPr>
      <t>Teilziels</t>
    </r>
    <r>
      <rPr>
        <b/>
        <sz val="10"/>
        <color theme="1"/>
        <rFont val="Arial"/>
        <family val="2"/>
      </rPr>
      <t xml:space="preserve"> beantragter Betrag in Euro</t>
    </r>
  </si>
  <si>
    <r>
      <t xml:space="preserve">für die Umsetzung des Projekts von Teilziel bis </t>
    </r>
    <r>
      <rPr>
        <b/>
        <i/>
        <sz val="10"/>
        <color theme="1"/>
        <rFont val="Arial"/>
        <family val="2"/>
      </rPr>
      <t>Schlussziel</t>
    </r>
    <r>
      <rPr>
        <b/>
        <sz val="10"/>
        <color theme="1"/>
        <rFont val="Arial"/>
        <family val="2"/>
      </rPr>
      <t xml:space="preserve"> beantragter Betrag in Euro</t>
    </r>
  </si>
  <si>
    <r>
      <t xml:space="preserve">für die Umsetzung des </t>
    </r>
    <r>
      <rPr>
        <b/>
        <i/>
        <sz val="10"/>
        <color theme="1"/>
        <rFont val="Arial"/>
        <family val="2"/>
      </rPr>
      <t>gesamten Projekts</t>
    </r>
    <r>
      <rPr>
        <b/>
        <sz val="10"/>
        <color theme="1"/>
        <rFont val="Arial"/>
        <family val="2"/>
      </rPr>
      <t xml:space="preserve"> beantragter Betrag in Euro</t>
    </r>
  </si>
  <si>
    <t>Grundlage V0_1 ist V0_13 Fehlbedarf</t>
  </si>
  <si>
    <t>WAHL(VERGLEICH($E$6;Finanzierung;0);Fehlbedarf;Fehlbedarf_Plus;Standardeinheitskosten;Lump_Sums)</t>
  </si>
  <si>
    <t xml:space="preserve">Steuert die Felder des Finanzplans, die in FP Teilziel und FP Schlussziel ausgewählt werden können - Lumps-sums  würde hier zu einem Fehler führen, da Ls- Finanzplan Antrag gleich Fehlbedarf </t>
  </si>
  <si>
    <t>Deswegen steht jetzt in Feld $E$6 der Bergiff Fehlbedarf in hellgrau (kann später unsichtbar gemacht werden).</t>
  </si>
  <si>
    <t>für das Teilziel beantragter Betrag in Euro</t>
  </si>
  <si>
    <t>für Schlussziel beantragter Betrag in Euro</t>
  </si>
  <si>
    <t>Summe Personal B 1.1 + B 1.2</t>
  </si>
  <si>
    <t xml:space="preserve">Gesamt-Ausgaben, Gesamt-Einnahmen, und Zusammenfassung mit den Positionen </t>
  </si>
  <si>
    <t>versehen und verformelt</t>
  </si>
  <si>
    <t>In Zusammenfassung Prüfung AdminKosten auf Summe B 1.1 + B 1.2 geändert.</t>
  </si>
  <si>
    <t>Dateiname in Fusszeile angepasst.</t>
  </si>
  <si>
    <t>7.4 Erreichte Personen/Anzahl der Beratungen</t>
  </si>
  <si>
    <t>Anteil B 1.4.6 an Personal Soll</t>
  </si>
  <si>
    <t>Anteil B 1.4.6 an Personal Ist</t>
  </si>
  <si>
    <t xml:space="preserve">Version </t>
  </si>
  <si>
    <t>V0_2</t>
  </si>
  <si>
    <t>In Kopfzeile Aktenzeichen und Eingang Antrag gelöscht</t>
  </si>
  <si>
    <t>Auf Deckblatt Formulierung unter 7.4 geändert -&gt; 7.4 Erreichte Personen/Anzahl der Beratungen</t>
  </si>
  <si>
    <t>Auswahlkästen Art des Antrages und Durchführungsort in Gültigkeitsprüfung DropDown geändert.</t>
  </si>
  <si>
    <t>Fusszeilen angepasst.</t>
  </si>
  <si>
    <t>Zeilen ab Nr. 48 ausgeblendet in Teilziel und Schlussziel</t>
  </si>
  <si>
    <t>V0_3</t>
  </si>
  <si>
    <t>Betrag administrative Kosten wurde in Gesamt-Ausgaben nicht aus dem FP _Schlussziel gezogen</t>
  </si>
  <si>
    <t>Fehler behoben und neue Version V0_3 erstellt</t>
  </si>
  <si>
    <t>Fusszeilen angepasst</t>
  </si>
  <si>
    <t>Versionsnummer auf Deckblatt angepasst</t>
  </si>
  <si>
    <t>V0_4</t>
  </si>
  <si>
    <t>Fehler in Berechnung Beratungen behoben</t>
  </si>
  <si>
    <t>Fehler in Berechnung Gesamt Ausgaben D 49 behoben</t>
  </si>
  <si>
    <t>V1_1 (Version 1 wegen Wechsel auf veröffentlicht)</t>
  </si>
  <si>
    <t>Fehler bedingte Formatierung enthält B Problem bei C 1.1.2.1_68b</t>
  </si>
  <si>
    <t>Fehler behoben bedingte Formatierung beginnt mit B</t>
  </si>
  <si>
    <t>Fehler behoben Formelfehler in Punkt 7.4 Deckblatt Beratungen</t>
  </si>
  <si>
    <t>D96 bis D101 wurden falsch berechnet, nun Summe aus E + G</t>
  </si>
  <si>
    <t>Fußzeilen angepasst</t>
  </si>
  <si>
    <t>Versionsnummer Deckblatt als Kommentar obenlinks</t>
  </si>
  <si>
    <t>Info-Blatt Formatierung von Fehlbedarf_Plus Spalte geändert</t>
  </si>
  <si>
    <t>Rahmen ab Zeile 28 entfernt</t>
  </si>
  <si>
    <t>Auf Deckblatt Titel des Projekts eingerückt.</t>
  </si>
  <si>
    <t>Auf Deckblatt beteiligte Betriebe zentriert und fett gesetzt</t>
  </si>
  <si>
    <t>Auf Deckblatt weitere Mittelgeber zeingerückt und fett gesetzt</t>
  </si>
  <si>
    <t>x</t>
  </si>
  <si>
    <t>FP Träger /FP Schlussziel</t>
  </si>
  <si>
    <t>Für das Projekt relevanter Betrag in FP_Teilziel und FP_Schlussziel fett und in Mitte der Zeile formatiert</t>
  </si>
  <si>
    <t>Kostenart / Art der Einnahme</t>
  </si>
  <si>
    <t>FP_Teilziel und FP_Schlussziel Spalte C Überschrift geändert in Kostenart / Art der Einnahme</t>
  </si>
  <si>
    <t>In Gesamt-Einnahmen und Gesamt-Ausgaben Summen fett formatiert</t>
  </si>
  <si>
    <t>In Zusammenfassung Schriftart Summen auf Arial 12 gesetzt</t>
  </si>
  <si>
    <t>Eingabe geplante Kontakte vor erreichte Personen gestellt</t>
  </si>
  <si>
    <t>SGB III Leistg.\ALG I</t>
  </si>
  <si>
    <t>B 1.3.3.2</t>
  </si>
  <si>
    <t>B 2.4.1 Übergangsmanagement für Straffällige - Typ IIIa</t>
  </si>
  <si>
    <t>V2_2</t>
  </si>
  <si>
    <t>B 2.4.1 Übergangsmanagement für Straffällige</t>
  </si>
  <si>
    <t>bei 2.4.1 als Formulierung Dro Down eingefügt</t>
  </si>
  <si>
    <t>C 1.1.5 Förderung von Ausbildungsverbünden Typ E</t>
  </si>
  <si>
    <t xml:space="preserve">C 1.1.2.1_31 </t>
  </si>
  <si>
    <t>C 1.1.2.1_68a</t>
  </si>
  <si>
    <t xml:space="preserve">C 1.1.2.1_21 </t>
  </si>
  <si>
    <t>C 1.1.2.1_51</t>
  </si>
  <si>
    <t>C 1.1.2.1_24</t>
  </si>
  <si>
    <t>C 1.1.2.1_41</t>
  </si>
  <si>
    <t>C 1.1.2.1_11</t>
  </si>
  <si>
    <t>C 1.1.2.1_22</t>
  </si>
  <si>
    <t>C 1.1.2.1_ 68b</t>
  </si>
  <si>
    <t>C 1.1.2.1_71</t>
  </si>
  <si>
    <t>C 1.1.2.2.1</t>
  </si>
  <si>
    <t>C 1.1.2.2.2</t>
  </si>
  <si>
    <t>C 1.1.5</t>
  </si>
  <si>
    <t>C 1.2.1.1</t>
  </si>
  <si>
    <t>C 1.2.1.2</t>
  </si>
  <si>
    <t>C 1.2.1.3</t>
  </si>
  <si>
    <t>C 1.2.2_41</t>
  </si>
  <si>
    <t>C 1.2.2_11</t>
  </si>
  <si>
    <t>C 1.2.3.1</t>
  </si>
  <si>
    <t>C 1.2.4</t>
  </si>
  <si>
    <t>Version 2_3</t>
  </si>
  <si>
    <t>CC Symbol getauscht</t>
  </si>
  <si>
    <t>Anpassung Interventionen an Kurzübersicht Interventionen V0_14 170715</t>
  </si>
  <si>
    <t>Anpassung Schreibweise Positionen</t>
  </si>
  <si>
    <t>SGB II Leistg.\ALG II über 25 Jährige bis 2017</t>
  </si>
  <si>
    <t>SGB II Leistg.\ALG II unter 25 Jährige bis 2017</t>
  </si>
  <si>
    <t>SGB II Leistg.\ALG II ab 2018</t>
  </si>
  <si>
    <t>B 1.3.2.2.3</t>
  </si>
  <si>
    <t>B 1.1.5</t>
  </si>
  <si>
    <t>B 1.1.6</t>
  </si>
  <si>
    <t>Refinanzierung</t>
  </si>
  <si>
    <t>Art der Refinanzierung</t>
  </si>
  <si>
    <t>Version 3_1</t>
  </si>
  <si>
    <t>Anpassung der Bezüge/namen</t>
  </si>
  <si>
    <t>Ergänzung der neuen Pauschalen / Finazplanpositionen ab 01.01.2018</t>
  </si>
  <si>
    <t>Anpassung Formatierung gelb -&gt; hellgelb</t>
  </si>
  <si>
    <t xml:space="preserve">sonstige Formatanpassung </t>
  </si>
  <si>
    <t>Einnahmen durch Refinanzierung ersetzt</t>
  </si>
  <si>
    <t>Schlüssel durch Position ersetzt</t>
  </si>
  <si>
    <t>Finanzantrag Positionen Teilziel</t>
  </si>
  <si>
    <t>Finanzantrag Positionen Schlussziel</t>
  </si>
  <si>
    <t>Finanzantrag Summe Refinanzierung</t>
  </si>
  <si>
    <t>bitte auswählen</t>
  </si>
  <si>
    <t>hauptamtl. Personal\Arbeitn.-Brutto bei pauschalierten AG-Anteilen</t>
  </si>
  <si>
    <t>hauptamtl. Personal\pauschalierte Beiträge zur SV u. BG</t>
  </si>
  <si>
    <t>hauptamtl. Personal\pauschalierte Beiträge zur BAV</t>
  </si>
  <si>
    <t>B 1.1.7</t>
  </si>
  <si>
    <t>B 1.1</t>
  </si>
  <si>
    <t>Summe hauptamtl.Personal</t>
  </si>
  <si>
    <t xml:space="preserve">Summe nebenamtl. Personal </t>
  </si>
  <si>
    <t>B 1.2</t>
  </si>
  <si>
    <t>Summe Sachkosten</t>
  </si>
  <si>
    <t>Summe Kofinanzierung nur B 1.3</t>
  </si>
  <si>
    <t>B 1.3</t>
  </si>
  <si>
    <t>B 1.4</t>
  </si>
  <si>
    <t>C 1.1</t>
  </si>
  <si>
    <t>C 1.2</t>
  </si>
  <si>
    <t>Prüfung pauschalierte Beträge hauptamtliches Personal</t>
  </si>
  <si>
    <t>Summe B 1.1.5</t>
  </si>
  <si>
    <t>Anteil von B 1.1.6 an B 1.1.5 Soll</t>
  </si>
  <si>
    <t>Anteil von B 1.1.6 an B 1.1.5 Ist</t>
  </si>
  <si>
    <t>Anteil von B 1.1.7 an B 1.1.5 IST</t>
  </si>
  <si>
    <t>Prüfung Summe B 1.3 = Summe C 1.2</t>
  </si>
  <si>
    <t>Differenz B 1.3 / C 1.2</t>
  </si>
  <si>
    <t>Prüfung indirekte Kosten B 1.4.6</t>
  </si>
  <si>
    <t>Neue Plausibilitätsprüfungen</t>
  </si>
  <si>
    <t>hauptamtl. Personal\Betriebliche Altervorsorge</t>
  </si>
  <si>
    <t>Anteil von B 1.1.7 an B 1.1.5 Max</t>
  </si>
  <si>
    <t>direkte Leistungen für TN\Arbeitn.-Brutto bei pauschalierten AG-Anteilen</t>
  </si>
  <si>
    <t>direkte Leistungen für TN\pauschalierte Beiträge zur SV</t>
  </si>
  <si>
    <t>direkte Leistungen für TN (Realkosten)</t>
  </si>
  <si>
    <t>B 1.4.9.1</t>
  </si>
  <si>
    <t>B 1.4.9.2</t>
  </si>
  <si>
    <t>B 1.4.9.3</t>
  </si>
  <si>
    <t>Version 3_2</t>
  </si>
  <si>
    <t>Änderung der Positionsnummern direkte Leistungen an TN 1.4.9.X</t>
  </si>
  <si>
    <t>X X .7.1 Modellvorhaben Typ 2</t>
  </si>
  <si>
    <t>C 1.4.1 Alphabatisierung und Grundbildung Typ A1</t>
  </si>
  <si>
    <t xml:space="preserve">Ergänzung der Interventionen </t>
  </si>
  <si>
    <t>Version 3_3</t>
  </si>
  <si>
    <t>Wert</t>
  </si>
  <si>
    <t>B 1.4.10</t>
  </si>
  <si>
    <t>Finanzantrag_Ls_V3_4_C152_190801.xlsx</t>
  </si>
  <si>
    <t>Ergänzung Intervention C 1.5.2</t>
  </si>
  <si>
    <t>C 1.5.2 Flankierung der Ausbildungsgarantie</t>
  </si>
  <si>
    <t>Teilnehmende</t>
  </si>
  <si>
    <t>Die Senatorin für</t>
  </si>
  <si>
    <t>Wirtschaft, Arbeit und Europa</t>
  </si>
  <si>
    <t>5 Beteiligte Betriebe</t>
  </si>
  <si>
    <t>Stundenvolumen (nur für Projekte mit Teilnehmenden-Stammblatt mit Stunden)</t>
  </si>
  <si>
    <t>externe
Lehrgänge</t>
  </si>
  <si>
    <t xml:space="preserve">Gesamtstunden </t>
  </si>
  <si>
    <t>Teilnehmende / Erreichte Personen</t>
  </si>
  <si>
    <t>Geplante Besetzung von  Plätzen</t>
  </si>
  <si>
    <t>(Nur bei Beratungsprojekten! Aufgrund von Rundungen kann es zu kleinen Inkonsistenzen kommen )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</si>
  <si>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</si>
  <si>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</si>
  <si>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</si>
  <si>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</si>
  <si>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</si>
  <si>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</si>
  <si>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</si>
  <si>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</si>
  <si>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</si>
  <si>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</si>
  <si>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</si>
  <si>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Finanzantrag_Ls_V4_1_200901.xlsx</t>
  </si>
  <si>
    <t xml:space="preserve">Deckblatt </t>
  </si>
  <si>
    <t>Punkt 5 Weitere Mittelgeber entfernt  --&gt; wird in weitere Erklärungen zum projekt abgefragt</t>
  </si>
  <si>
    <t>Plandaten</t>
  </si>
  <si>
    <t>Neue Versionsnummer in Fusszeile eingetragen</t>
  </si>
  <si>
    <t>Plandatenschema alt eingefügt</t>
  </si>
  <si>
    <t>Drop-Down</t>
  </si>
  <si>
    <t>Anzahl der Koop-Partner auf 20 erweitert</t>
  </si>
  <si>
    <t>Plandaten Projekt - Teilnehmende</t>
  </si>
  <si>
    <t>Plandaten Projekt - Beratene</t>
  </si>
  <si>
    <t>Beratungen</t>
  </si>
  <si>
    <t>Begriffe:</t>
  </si>
  <si>
    <t>Kontakt:</t>
  </si>
  <si>
    <t xml:space="preserve">Direkter Kontakt Berater*in zur beratenen Person. </t>
  </si>
  <si>
    <t>Erreichte Person:</t>
  </si>
  <si>
    <t>Messgröße im Rahmen der ESF-Berichterstattung. 
Fragestellung: 
Wieviele Menschen haben tatsächlich von den Leistungen des ESF profitiert?</t>
  </si>
  <si>
    <t>Einmalberatung:</t>
  </si>
  <si>
    <t xml:space="preserve">Es kommt lediglich zu einem direkten Kontakt (Einmal) zur beratenen Person. </t>
  </si>
  <si>
    <t>Beratungsprozess:</t>
  </si>
  <si>
    <r>
      <t>Es finden mehrere aufeinanderfolgende Kontakte zur beratenen Person im Rahmen einer bestimmten Problemstellung (Prozess) statt.</t>
    </r>
    <r>
      <rPr>
        <sz val="11"/>
        <color rgb="FFFF0000"/>
        <rFont val="Arial"/>
        <family val="2"/>
      </rPr>
      <t xml:space="preserve"> </t>
    </r>
  </si>
  <si>
    <t>Kontakte pro Beratungsprozess:</t>
  </si>
  <si>
    <t>Gibt die Anzahl aller Kontakte an, die im Durchnitt in den Beratungsprozessen benötigt werden, um eine Problemstellung zu bearbeiten.
(Ermittlung: Erster Kontakt + Wie oft kommen die Beratenen wieder?)</t>
  </si>
  <si>
    <t>Einmalberatung</t>
  </si>
  <si>
    <t>Beratungsprozesse</t>
  </si>
  <si>
    <t xml:space="preserve">geplante Anzahl Beratungskontakte </t>
  </si>
  <si>
    <t>Erwartete Kontakte pro 
Beratungsprozess im Durchschnitt</t>
  </si>
  <si>
    <t xml:space="preserve">geplante Anzahl Personen in </t>
  </si>
  <si>
    <t>Kontakte</t>
  </si>
  <si>
    <t>Planung Kontakte</t>
  </si>
  <si>
    <t>Beratungs-
prozesse</t>
  </si>
  <si>
    <t>Kontakte in
Einmalberatungen</t>
  </si>
  <si>
    <t>Kontakte in
Beratungs-
prozessen</t>
  </si>
  <si>
    <t>Anzahl gesamt</t>
  </si>
  <si>
    <t>geplante Kontakte
Migranten/innen</t>
  </si>
  <si>
    <t>Erreichte Personen</t>
  </si>
  <si>
    <t>Planung erreichte Personen</t>
  </si>
  <si>
    <t>Personen</t>
  </si>
  <si>
    <t>erreichte Personen gesamt</t>
  </si>
  <si>
    <t>Anteil in
Einmalberatungen</t>
  </si>
  <si>
    <t>Anteil in 
Beratungsprozessen</t>
  </si>
  <si>
    <t>Neues Schema nach Beschluss AGV vom 03.12.2020</t>
  </si>
  <si>
    <t>Aufteilung in zwei Reiter Plandaten-Teilnehmende/Plandaten Beratungen</t>
  </si>
  <si>
    <t>Finanzantrag_Ls_V4_3_210108.xlsx</t>
  </si>
  <si>
    <t>?</t>
  </si>
  <si>
    <t>Planung erreichte Personen Anteile</t>
  </si>
  <si>
    <t>Personen
Einmalberatungen</t>
  </si>
  <si>
    <t>Personen
Beratungsprozessen</t>
  </si>
  <si>
    <t>weiblich</t>
  </si>
  <si>
    <t>nicht weiblich</t>
  </si>
  <si>
    <t>Finanzantrag_Ls_V4_4_210225.xlsx</t>
  </si>
  <si>
    <t>Plandaten Beratene</t>
  </si>
  <si>
    <t>Umstellung der Reihenfolge der Tabellen</t>
  </si>
  <si>
    <t>als erste Tabelle … Formel in Anteil in Beratungsprozessen ersetzt durch Eingabefeld</t>
  </si>
  <si>
    <t>Hier war vorher die Formel Anteil in Beratungsprozessen = 1- Anteil in Einamlberatungen --&gt; da war Quatsch!</t>
  </si>
  <si>
    <t xml:space="preserve">Neue Tabelle </t>
  </si>
  <si>
    <t xml:space="preserve">mit der man nun auch sehen kann wieviele Personen in den einzelnen Kategorien vorhanden sind </t>
  </si>
  <si>
    <t>A 1.7.1 Modellvorhaben -Typ B</t>
  </si>
  <si>
    <t>A 2.7.1 Modellvorhaben - Typ B</t>
  </si>
  <si>
    <t>B 1.7.1 Modellvorhaben - Typ B</t>
  </si>
  <si>
    <t>B 2.7.1 Modellvorhaben - Typ B</t>
  </si>
  <si>
    <t>C 1.7.1 Modellvorhaben - Typ B</t>
  </si>
  <si>
    <t>C 2.7.1 Modellvorhaben - Typ B</t>
  </si>
  <si>
    <t>A 2.8.1 Integration von Flüchtlichen - Typ a</t>
  </si>
  <si>
    <t>Finanzantrag_Ls_V4_5_210415.xlsx</t>
  </si>
  <si>
    <t>Ergänzung der Werte für Intervention X X.7.1 Modellprojekte Typ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</si>
</sst>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([$€]* #,##0.00_);_([$€]* \(#,##0.00\);_([$€]* &quot;-&quot;??_);_(@_)"/>
    <numFmt numFmtId="166" formatCode="#,##0.00\ &quot;€&quot;"/>
    <numFmt numFmtId="167" formatCode="0.0%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4"/>
      <color theme="0" tint="-4.9989318521683403E-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81">
    <xf numFmtId="0" fontId="0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" fillId="0" borderId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24" fillId="0" borderId="0"/>
    <xf numFmtId="165" fontId="24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6" fillId="0" borderId="0"/>
    <xf numFmtId="0" fontId="16" fillId="0" borderId="0"/>
    <xf numFmtId="44" fontId="16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4">
    <xf numFmtId="0" fontId="0" fillId="0" borderId="0" xfId="0"/>
    <xf numFmtId="0" fontId="14" fillId="0" borderId="0" xfId="3"/>
    <xf numFmtId="44" fontId="18" fillId="0" borderId="0" xfId="1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44" fontId="20" fillId="0" borderId="0" xfId="1" applyFont="1"/>
    <xf numFmtId="0" fontId="20" fillId="0" borderId="0" xfId="0" applyFont="1" applyAlignment="1">
      <alignment horizontal="center" wrapText="1"/>
    </xf>
    <xf numFmtId="0" fontId="20" fillId="0" borderId="0" xfId="0" applyFont="1" applyFill="1"/>
    <xf numFmtId="0" fontId="20" fillId="0" borderId="0" xfId="0" applyFont="1" applyFill="1" applyAlignment="1">
      <alignment horizontal="left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/>
    <xf numFmtId="49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14" fontId="21" fillId="0" borderId="0" xfId="0" applyNumberFormat="1" applyFont="1"/>
    <xf numFmtId="0" fontId="20" fillId="3" borderId="0" xfId="0" applyFont="1" applyFill="1" applyBorder="1" applyAlignment="1">
      <alignment horizontal="center"/>
    </xf>
    <xf numFmtId="0" fontId="20" fillId="0" borderId="0" xfId="0" applyNumberFormat="1" applyFont="1"/>
    <xf numFmtId="0" fontId="20" fillId="0" borderId="0" xfId="0" applyNumberFormat="1" applyFont="1" applyFill="1"/>
    <xf numFmtId="0" fontId="21" fillId="0" borderId="0" xfId="0" applyNumberFormat="1" applyFont="1"/>
    <xf numFmtId="9" fontId="20" fillId="0" borderId="0" xfId="2" applyFont="1" applyAlignment="1">
      <alignment horizontal="center"/>
    </xf>
    <xf numFmtId="44" fontId="20" fillId="0" borderId="0" xfId="1" applyFont="1" applyAlignment="1">
      <alignment horizontal="right"/>
    </xf>
    <xf numFmtId="14" fontId="20" fillId="0" borderId="0" xfId="1" applyNumberFormat="1" applyFont="1"/>
    <xf numFmtId="0" fontId="20" fillId="3" borderId="0" xfId="0" applyFont="1" applyFill="1" applyAlignment="1">
      <alignment horizontal="center"/>
    </xf>
    <xf numFmtId="0" fontId="20" fillId="3" borderId="0" xfId="0" applyFont="1" applyFill="1"/>
    <xf numFmtId="14" fontId="20" fillId="3" borderId="0" xfId="0" applyNumberFormat="1" applyFont="1" applyFill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top" wrapText="1"/>
    </xf>
    <xf numFmtId="44" fontId="21" fillId="7" borderId="1" xfId="1" applyFont="1" applyFill="1" applyBorder="1" applyAlignment="1">
      <alignment horizontal="right" vertical="top" wrapText="1"/>
    </xf>
    <xf numFmtId="14" fontId="21" fillId="7" borderId="1" xfId="1" applyNumberFormat="1" applyFont="1" applyFill="1" applyBorder="1" applyAlignment="1">
      <alignment horizontal="center" vertical="top" wrapText="1"/>
    </xf>
    <xf numFmtId="0" fontId="21" fillId="7" borderId="1" xfId="1" applyNumberFormat="1" applyFont="1" applyFill="1" applyBorder="1" applyAlignment="1">
      <alignment horizontal="left" vertical="top" wrapText="1"/>
    </xf>
    <xf numFmtId="0" fontId="21" fillId="0" borderId="0" xfId="0" applyFont="1" applyAlignment="1">
      <alignment vertical="top"/>
    </xf>
    <xf numFmtId="0" fontId="0" fillId="0" borderId="0" xfId="0" applyNumberFormat="1"/>
    <xf numFmtId="0" fontId="21" fillId="0" borderId="0" xfId="0" applyFont="1" applyAlignment="1">
      <alignment horizontal="left"/>
    </xf>
    <xf numFmtId="44" fontId="22" fillId="4" borderId="1" xfId="1" applyFont="1" applyFill="1" applyBorder="1" applyAlignment="1">
      <alignment horizontal="left" vertical="center" wrapText="1"/>
    </xf>
    <xf numFmtId="14" fontId="22" fillId="0" borderId="1" xfId="0" applyNumberFormat="1" applyFont="1" applyBorder="1" applyAlignment="1">
      <alignment horizontal="left" vertical="center" wrapText="1"/>
    </xf>
    <xf numFmtId="0" fontId="17" fillId="0" borderId="1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44" fontId="17" fillId="0" borderId="1" xfId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top"/>
    </xf>
    <xf numFmtId="0" fontId="24" fillId="0" borderId="0" xfId="7" applyFill="1"/>
    <xf numFmtId="0" fontId="25" fillId="0" borderId="0" xfId="7" applyFont="1" applyFill="1" applyAlignment="1"/>
    <xf numFmtId="0" fontId="24" fillId="0" borderId="0" xfId="7"/>
    <xf numFmtId="0" fontId="26" fillId="0" borderId="0" xfId="7" applyFont="1" applyFill="1"/>
    <xf numFmtId="0" fontId="26" fillId="0" borderId="0" xfId="7" applyFont="1"/>
    <xf numFmtId="0" fontId="24" fillId="0" borderId="0" xfId="7" applyFill="1" applyAlignment="1"/>
    <xf numFmtId="0" fontId="24" fillId="0" borderId="0" xfId="7" applyFill="1" applyAlignment="1">
      <alignment wrapText="1"/>
    </xf>
    <xf numFmtId="0" fontId="22" fillId="0" borderId="0" xfId="7" applyFont="1" applyFill="1" applyAlignment="1">
      <alignment wrapText="1"/>
    </xf>
    <xf numFmtId="0" fontId="22" fillId="0" borderId="0" xfId="7" applyFont="1" applyAlignment="1">
      <alignment wrapText="1"/>
    </xf>
    <xf numFmtId="0" fontId="24" fillId="0" borderId="0" xfId="7" applyAlignment="1"/>
    <xf numFmtId="0" fontId="24" fillId="0" borderId="0" xfId="7" applyAlignment="1">
      <alignment wrapText="1"/>
    </xf>
    <xf numFmtId="0" fontId="24" fillId="0" borderId="0" xfId="7" applyFill="1" applyBorder="1" applyAlignment="1">
      <alignment wrapText="1"/>
    </xf>
    <xf numFmtId="0" fontId="24" fillId="9" borderId="0" xfId="7" applyFill="1" applyAlignment="1">
      <alignment wrapText="1"/>
    </xf>
    <xf numFmtId="0" fontId="26" fillId="0" borderId="0" xfId="7" applyFont="1" applyFill="1" applyAlignment="1">
      <alignment wrapText="1"/>
    </xf>
    <xf numFmtId="0" fontId="22" fillId="0" borderId="0" xfId="7" applyFont="1" applyFill="1" applyAlignment="1" applyProtection="1">
      <alignment wrapText="1"/>
    </xf>
    <xf numFmtId="0" fontId="22" fillId="0" borderId="0" xfId="7" applyFont="1" applyFill="1" applyBorder="1" applyAlignment="1" applyProtection="1">
      <alignment wrapText="1"/>
    </xf>
    <xf numFmtId="0" fontId="24" fillId="9" borderId="0" xfId="7" applyFill="1" applyAlignment="1" applyProtection="1">
      <alignment wrapText="1"/>
    </xf>
    <xf numFmtId="0" fontId="16" fillId="9" borderId="0" xfId="7" applyFont="1" applyFill="1" applyAlignment="1">
      <alignment wrapText="1"/>
    </xf>
    <xf numFmtId="3" fontId="22" fillId="0" borderId="0" xfId="7" applyNumberFormat="1" applyFont="1" applyFill="1" applyBorder="1" applyAlignment="1">
      <alignment horizontal="center" wrapText="1"/>
    </xf>
    <xf numFmtId="0" fontId="22" fillId="0" borderId="1" xfId="7" applyFont="1" applyFill="1" applyBorder="1" applyAlignment="1" applyProtection="1">
      <alignment horizontal="center" wrapText="1"/>
    </xf>
    <xf numFmtId="0" fontId="22" fillId="0" borderId="0" xfId="7" applyFont="1" applyFill="1" applyBorder="1" applyAlignment="1">
      <alignment horizontal="left" wrapText="1"/>
    </xf>
    <xf numFmtId="0" fontId="22" fillId="3" borderId="0" xfId="7" applyFont="1" applyFill="1" applyBorder="1" applyAlignment="1">
      <alignment horizontal="center" wrapText="1"/>
    </xf>
    <xf numFmtId="0" fontId="25" fillId="0" borderId="0" xfId="7" applyFont="1" applyFill="1" applyAlignment="1"/>
    <xf numFmtId="0" fontId="25" fillId="0" borderId="0" xfId="7" applyFont="1" applyFill="1" applyAlignment="1">
      <alignment horizontal="right"/>
    </xf>
    <xf numFmtId="0" fontId="16" fillId="0" borderId="0" xfId="7" applyFont="1" applyFill="1"/>
    <xf numFmtId="0" fontId="30" fillId="0" borderId="0" xfId="7" applyFont="1" applyFill="1" applyAlignment="1">
      <alignment horizontal="left" wrapText="1"/>
    </xf>
    <xf numFmtId="2" fontId="22" fillId="0" borderId="0" xfId="7" applyNumberFormat="1" applyFont="1" applyFill="1" applyBorder="1" applyAlignment="1" applyProtection="1">
      <alignment horizontal="center" wrapText="1"/>
    </xf>
    <xf numFmtId="0" fontId="22" fillId="0" borderId="0" xfId="7" applyFont="1" applyFill="1" applyAlignment="1">
      <alignment wrapText="1"/>
    </xf>
    <xf numFmtId="0" fontId="24" fillId="0" borderId="0" xfId="7" applyFill="1" applyAlignment="1">
      <alignment wrapText="1"/>
    </xf>
    <xf numFmtId="0" fontId="22" fillId="0" borderId="0" xfId="7" applyFont="1" applyFill="1" applyBorder="1" applyAlignment="1">
      <alignment wrapText="1"/>
    </xf>
    <xf numFmtId="0" fontId="16" fillId="0" borderId="0" xfId="7" applyFont="1" applyFill="1" applyAlignment="1">
      <alignment wrapText="1"/>
    </xf>
    <xf numFmtId="0" fontId="16" fillId="0" borderId="0" xfId="7" applyFont="1" applyFill="1" applyAlignment="1">
      <alignment horizontal="left" wrapText="1"/>
    </xf>
    <xf numFmtId="0" fontId="24" fillId="0" borderId="0" xfId="7" applyFill="1" applyBorder="1" applyAlignment="1">
      <alignment wrapText="1"/>
    </xf>
    <xf numFmtId="0" fontId="26" fillId="0" borderId="0" xfId="7" applyFont="1" applyFill="1" applyAlignment="1">
      <alignment wrapText="1"/>
    </xf>
    <xf numFmtId="0" fontId="24" fillId="0" borderId="0" xfId="7" applyFill="1" applyAlignment="1">
      <alignment wrapText="1"/>
    </xf>
    <xf numFmtId="0" fontId="22" fillId="0" borderId="0" xfId="7" applyFont="1" applyFill="1" applyAlignment="1">
      <alignment wrapText="1"/>
    </xf>
    <xf numFmtId="0" fontId="16" fillId="0" borderId="0" xfId="7" applyFont="1" applyFill="1" applyAlignment="1">
      <alignment horizontal="left" wrapText="1"/>
    </xf>
    <xf numFmtId="0" fontId="16" fillId="0" borderId="0" xfId="15"/>
    <xf numFmtId="0" fontId="16" fillId="0" borderId="1" xfId="15" applyBorder="1"/>
    <xf numFmtId="0" fontId="16" fillId="10" borderId="1" xfId="15" applyFill="1" applyBorder="1"/>
    <xf numFmtId="0" fontId="24" fillId="0" borderId="0" xfId="7" applyAlignment="1">
      <alignment vertical="center"/>
    </xf>
    <xf numFmtId="0" fontId="24" fillId="0" borderId="0" xfId="7" applyFill="1" applyAlignment="1">
      <alignment vertical="center" wrapText="1"/>
    </xf>
    <xf numFmtId="0" fontId="24" fillId="0" borderId="0" xfId="7" applyAlignment="1">
      <alignment vertical="center" wrapText="1"/>
    </xf>
    <xf numFmtId="0" fontId="24" fillId="0" borderId="0" xfId="7" applyFill="1" applyAlignment="1">
      <alignment horizontal="left" vertical="center" wrapText="1"/>
    </xf>
    <xf numFmtId="0" fontId="24" fillId="0" borderId="0" xfId="7" applyAlignment="1">
      <alignment horizontal="left" vertical="center" wrapText="1"/>
    </xf>
    <xf numFmtId="0" fontId="16" fillId="0" borderId="0" xfId="7" applyFont="1" applyFill="1" applyBorder="1" applyAlignment="1">
      <alignment horizontal="left" vertical="center" wrapText="1"/>
    </xf>
    <xf numFmtId="0" fontId="28" fillId="0" borderId="0" xfId="7" applyFont="1" applyFill="1" applyAlignment="1">
      <alignment vertical="center" wrapText="1"/>
    </xf>
    <xf numFmtId="0" fontId="16" fillId="0" borderId="0" xfId="7" applyFont="1" applyFill="1" applyAlignment="1">
      <alignment vertical="center" wrapText="1"/>
    </xf>
    <xf numFmtId="0" fontId="16" fillId="0" borderId="0" xfId="7" applyFont="1" applyAlignment="1">
      <alignment vertical="center" wrapText="1"/>
    </xf>
    <xf numFmtId="0" fontId="16" fillId="0" borderId="0" xfId="7" applyFont="1" applyFill="1" applyAlignment="1">
      <alignment vertical="center" wrapText="1"/>
    </xf>
    <xf numFmtId="0" fontId="24" fillId="9" borderId="0" xfId="7" applyFill="1" applyAlignment="1">
      <alignment horizontal="left" vertical="center" wrapText="1"/>
    </xf>
    <xf numFmtId="0" fontId="22" fillId="0" borderId="0" xfId="7" applyFont="1" applyFill="1" applyAlignment="1">
      <alignment vertical="center" wrapText="1"/>
    </xf>
    <xf numFmtId="0" fontId="22" fillId="0" borderId="1" xfId="7" applyFont="1" applyFill="1" applyBorder="1" applyAlignment="1">
      <alignment horizontal="center" vertical="center" wrapText="1"/>
    </xf>
    <xf numFmtId="0" fontId="24" fillId="9" borderId="0" xfId="7" applyFill="1" applyAlignment="1">
      <alignment vertical="center" wrapText="1"/>
    </xf>
    <xf numFmtId="0" fontId="22" fillId="0" borderId="0" xfId="7" applyFont="1" applyFill="1" applyAlignment="1">
      <alignment horizontal="right" vertical="center" wrapText="1"/>
    </xf>
    <xf numFmtId="0" fontId="16" fillId="9" borderId="0" xfId="7" applyFont="1" applyFill="1" applyAlignment="1">
      <alignment vertical="center" wrapText="1"/>
    </xf>
    <xf numFmtId="0" fontId="16" fillId="0" borderId="3" xfId="7" applyFont="1" applyFill="1" applyBorder="1" applyAlignment="1">
      <alignment horizontal="center" wrapText="1"/>
    </xf>
    <xf numFmtId="0" fontId="16" fillId="0" borderId="0" xfId="7" applyFont="1" applyFill="1" applyAlignment="1">
      <alignment horizontal="center" wrapText="1"/>
    </xf>
    <xf numFmtId="1" fontId="22" fillId="3" borderId="1" xfId="7" applyNumberFormat="1" applyFont="1" applyFill="1" applyBorder="1" applyAlignment="1" applyProtection="1">
      <alignment horizontal="center" vertical="center" wrapText="1"/>
    </xf>
    <xf numFmtId="1" fontId="22" fillId="0" borderId="2" xfId="7" applyNumberFormat="1" applyFont="1" applyFill="1" applyBorder="1" applyAlignment="1" applyProtection="1">
      <alignment horizontal="center" vertical="center" wrapText="1"/>
    </xf>
    <xf numFmtId="0" fontId="16" fillId="0" borderId="0" xfId="7" applyFont="1" applyFill="1" applyBorder="1" applyAlignment="1">
      <alignment wrapText="1"/>
    </xf>
    <xf numFmtId="1" fontId="22" fillId="3" borderId="2" xfId="7" applyNumberFormat="1" applyFont="1" applyFill="1" applyBorder="1" applyAlignment="1" applyProtection="1">
      <alignment horizontal="center" vertical="center" wrapText="1"/>
    </xf>
    <xf numFmtId="9" fontId="22" fillId="0" borderId="1" xfId="7" applyNumberFormat="1" applyFont="1" applyBorder="1" applyAlignment="1" applyProtection="1">
      <alignment horizontal="center" vertical="center" wrapText="1"/>
    </xf>
    <xf numFmtId="9" fontId="22" fillId="0" borderId="1" xfId="2" applyNumberFormat="1" applyFont="1" applyBorder="1" applyAlignment="1" applyProtection="1">
      <alignment horizontal="center" vertical="center" wrapText="1"/>
    </xf>
    <xf numFmtId="9" fontId="22" fillId="0" borderId="1" xfId="7" applyNumberFormat="1" applyFont="1" applyFill="1" applyBorder="1" applyAlignment="1" applyProtection="1">
      <alignment horizontal="center" vertical="center" wrapText="1"/>
    </xf>
    <xf numFmtId="0" fontId="24" fillId="0" borderId="0" xfId="7" applyBorder="1" applyAlignment="1">
      <alignment wrapText="1"/>
    </xf>
    <xf numFmtId="0" fontId="16" fillId="0" borderId="0" xfId="7" applyFont="1" applyFill="1" applyBorder="1" applyAlignment="1">
      <alignment horizontal="right" vertical="center" wrapText="1"/>
    </xf>
    <xf numFmtId="0" fontId="24" fillId="9" borderId="0" xfId="7" applyFill="1" applyAlignment="1" applyProtection="1">
      <alignment vertical="center" wrapText="1"/>
    </xf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1" applyFont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0" xfId="15" applyFont="1" applyAlignment="1">
      <alignment wrapText="1"/>
    </xf>
    <xf numFmtId="0" fontId="16" fillId="0" borderId="0" xfId="15" applyAlignment="1">
      <alignment wrapText="1"/>
    </xf>
    <xf numFmtId="0" fontId="22" fillId="0" borderId="0" xfId="15" applyFont="1" applyFill="1" applyAlignment="1" applyProtection="1">
      <alignment wrapText="1"/>
    </xf>
    <xf numFmtId="0" fontId="22" fillId="0" borderId="0" xfId="15" applyFont="1" applyFill="1" applyBorder="1" applyAlignment="1" applyProtection="1">
      <alignment wrapText="1"/>
    </xf>
    <xf numFmtId="0" fontId="16" fillId="0" borderId="0" xfId="15" applyFill="1" applyAlignment="1" applyProtection="1">
      <alignment wrapText="1"/>
    </xf>
    <xf numFmtId="0" fontId="16" fillId="0" borderId="0" xfId="15" applyFill="1" applyBorder="1" applyAlignment="1" applyProtection="1">
      <alignment wrapText="1"/>
    </xf>
    <xf numFmtId="0" fontId="22" fillId="0" borderId="1" xfId="15" applyFont="1" applyFill="1" applyBorder="1" applyAlignment="1" applyProtection="1">
      <alignment horizontal="center" wrapText="1"/>
    </xf>
    <xf numFmtId="9" fontId="16" fillId="0" borderId="0" xfId="15" applyNumberFormat="1" applyFont="1" applyFill="1" applyBorder="1" applyAlignment="1" applyProtection="1">
      <alignment horizontal="center" wrapText="1"/>
    </xf>
    <xf numFmtId="1" fontId="22" fillId="3" borderId="1" xfId="15" applyNumberFormat="1" applyFont="1" applyFill="1" applyBorder="1" applyAlignment="1" applyProtection="1">
      <alignment horizontal="center" wrapText="1"/>
    </xf>
    <xf numFmtId="1" fontId="22" fillId="0" borderId="1" xfId="15" applyNumberFormat="1" applyFont="1" applyFill="1" applyBorder="1" applyAlignment="1" applyProtection="1">
      <alignment horizontal="center" wrapText="1"/>
    </xf>
    <xf numFmtId="1" fontId="22" fillId="0" borderId="0" xfId="7" applyNumberFormat="1" applyFont="1" applyFill="1" applyBorder="1" applyAlignment="1" applyProtection="1">
      <alignment horizontal="center" vertical="center" wrapText="1"/>
    </xf>
    <xf numFmtId="1" fontId="22" fillId="3" borderId="0" xfId="7" applyNumberFormat="1" applyFont="1" applyFill="1" applyBorder="1" applyAlignment="1" applyProtection="1">
      <alignment horizontal="center" vertical="center" wrapText="1"/>
    </xf>
    <xf numFmtId="9" fontId="22" fillId="0" borderId="0" xfId="7" applyNumberFormat="1" applyFont="1" applyFill="1" applyBorder="1" applyAlignment="1" applyProtection="1">
      <alignment horizontal="center" vertical="center" wrapText="1"/>
    </xf>
    <xf numFmtId="9" fontId="22" fillId="0" borderId="0" xfId="2" applyNumberFormat="1" applyFont="1" applyBorder="1" applyAlignment="1" applyProtection="1">
      <alignment horizontal="center" vertical="center" wrapText="1"/>
    </xf>
    <xf numFmtId="0" fontId="22" fillId="0" borderId="11" xfId="7" applyFont="1" applyFill="1" applyBorder="1" applyAlignment="1">
      <alignment vertical="center" wrapText="1"/>
    </xf>
    <xf numFmtId="44" fontId="21" fillId="7" borderId="1" xfId="1" applyFont="1" applyFill="1" applyBorder="1" applyAlignment="1">
      <alignment horizontal="right" vertical="center" wrapText="1"/>
    </xf>
    <xf numFmtId="14" fontId="21" fillId="7" borderId="1" xfId="1" applyNumberFormat="1" applyFont="1" applyFill="1" applyBorder="1" applyAlignment="1">
      <alignment horizontal="center" vertical="center" wrapText="1"/>
    </xf>
    <xf numFmtId="0" fontId="21" fillId="7" borderId="1" xfId="1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1" fontId="21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0" borderId="0" xfId="7" applyFont="1" applyFill="1" applyAlignment="1" applyProtection="1">
      <alignment vertical="center" wrapText="1"/>
    </xf>
    <xf numFmtId="0" fontId="16" fillId="0" borderId="0" xfId="7" applyFont="1" applyFill="1" applyBorder="1" applyAlignment="1" applyProtection="1">
      <alignment horizontal="left" vertical="center" wrapText="1"/>
    </xf>
    <xf numFmtId="0" fontId="16" fillId="0" borderId="0" xfId="15" applyAlignment="1" applyProtection="1">
      <alignment wrapText="1"/>
    </xf>
    <xf numFmtId="0" fontId="22" fillId="0" borderId="1" xfId="15" applyFont="1" applyFill="1" applyBorder="1" applyAlignment="1" applyProtection="1">
      <alignment wrapText="1"/>
    </xf>
    <xf numFmtId="9" fontId="16" fillId="3" borderId="0" xfId="2" applyFont="1" applyFill="1" applyBorder="1" applyAlignment="1" applyProtection="1">
      <alignment horizontal="center" wrapText="1"/>
    </xf>
    <xf numFmtId="0" fontId="22" fillId="0" borderId="11" xfId="15" applyFont="1" applyFill="1" applyBorder="1" applyAlignment="1" applyProtection="1">
      <alignment wrapText="1"/>
    </xf>
    <xf numFmtId="0" fontId="16" fillId="0" borderId="11" xfId="15" applyFill="1" applyBorder="1" applyAlignment="1" applyProtection="1">
      <alignment wrapText="1"/>
    </xf>
    <xf numFmtId="44" fontId="17" fillId="0" borderId="5" xfId="1" applyFont="1" applyBorder="1" applyAlignment="1" applyProtection="1">
      <alignment horizontal="center" vertical="center" wrapText="1"/>
    </xf>
    <xf numFmtId="0" fontId="24" fillId="0" borderId="0" xfId="7" applyFill="1" applyBorder="1" applyAlignment="1" applyProtection="1">
      <alignment horizontal="left" wrapText="1"/>
    </xf>
    <xf numFmtId="0" fontId="16" fillId="0" borderId="0" xfId="7" applyFont="1" applyFill="1" applyAlignment="1" applyProtection="1">
      <alignment horizontal="left" vertical="center" wrapText="1"/>
    </xf>
    <xf numFmtId="0" fontId="24" fillId="3" borderId="0" xfId="7" applyFill="1" applyAlignment="1" applyProtection="1">
      <alignment vertical="center" wrapText="1"/>
    </xf>
    <xf numFmtId="0" fontId="24" fillId="0" borderId="0" xfId="7" applyFill="1" applyAlignment="1" applyProtection="1">
      <alignment wrapText="1"/>
    </xf>
    <xf numFmtId="0" fontId="24" fillId="0" borderId="0" xfId="7" applyFill="1" applyBorder="1" applyAlignment="1" applyProtection="1">
      <alignment wrapText="1"/>
    </xf>
    <xf numFmtId="3" fontId="24" fillId="0" borderId="0" xfId="7" applyNumberFormat="1" applyFill="1" applyBorder="1" applyAlignment="1" applyProtection="1">
      <alignment horizontal="center" wrapText="1"/>
    </xf>
    <xf numFmtId="3" fontId="16" fillId="0" borderId="0" xfId="7" applyNumberFormat="1" applyFont="1" applyFill="1" applyBorder="1" applyAlignment="1" applyProtection="1">
      <alignment horizontal="right"/>
    </xf>
    <xf numFmtId="0" fontId="20" fillId="3" borderId="0" xfId="0" applyFont="1" applyFill="1" applyBorder="1" applyAlignment="1" applyProtection="1">
      <alignment horizontal="left"/>
    </xf>
    <xf numFmtId="49" fontId="20" fillId="3" borderId="0" xfId="0" applyNumberFormat="1" applyFont="1" applyFill="1" applyBorder="1" applyAlignment="1" applyProtection="1"/>
    <xf numFmtId="14" fontId="20" fillId="3" borderId="0" xfId="0" applyNumberFormat="1" applyFont="1" applyFill="1" applyBorder="1" applyAlignment="1" applyProtection="1">
      <alignment horizontal="left"/>
    </xf>
    <xf numFmtId="0" fontId="20" fillId="3" borderId="0" xfId="0" applyFont="1" applyFill="1" applyBorder="1" applyAlignment="1" applyProtection="1"/>
    <xf numFmtId="0" fontId="16" fillId="0" borderId="0" xfId="15" applyFill="1" applyBorder="1"/>
    <xf numFmtId="0" fontId="9" fillId="0" borderId="1" xfId="26" applyBorder="1" applyAlignment="1">
      <alignment horizontal="center"/>
    </xf>
    <xf numFmtId="166" fontId="9" fillId="0" borderId="1" xfId="26" applyNumberFormat="1" applyBorder="1" applyAlignment="1">
      <alignment horizontal="right"/>
    </xf>
    <xf numFmtId="0" fontId="9" fillId="10" borderId="1" xfId="26" applyFill="1" applyBorder="1" applyAlignment="1">
      <alignment horizontal="center"/>
    </xf>
    <xf numFmtId="0" fontId="9" fillId="10" borderId="1" xfId="26" applyFill="1" applyBorder="1" applyAlignment="1">
      <alignment horizontal="right"/>
    </xf>
    <xf numFmtId="0" fontId="8" fillId="0" borderId="0" xfId="3" applyFont="1"/>
    <xf numFmtId="0" fontId="17" fillId="11" borderId="1" xfId="14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9" fontId="9" fillId="12" borderId="1" xfId="2" applyFont="1" applyFill="1" applyBorder="1" applyAlignment="1">
      <alignment horizontal="right"/>
    </xf>
    <xf numFmtId="0" fontId="18" fillId="0" borderId="0" xfId="27" applyFont="1"/>
    <xf numFmtId="0" fontId="18" fillId="0" borderId="0" xfId="27" applyFont="1" applyAlignment="1">
      <alignment horizontal="center"/>
    </xf>
    <xf numFmtId="0" fontId="8" fillId="0" borderId="0" xfId="27" applyAlignment="1">
      <alignment horizontal="center"/>
    </xf>
    <xf numFmtId="0" fontId="8" fillId="0" borderId="0" xfId="27" applyAlignment="1">
      <alignment wrapText="1"/>
    </xf>
    <xf numFmtId="0" fontId="8" fillId="0" borderId="0" xfId="27" applyNumberFormat="1" applyAlignment="1">
      <alignment horizontal="left" vertical="center"/>
    </xf>
    <xf numFmtId="164" fontId="8" fillId="0" borderId="0" xfId="27" applyNumberFormat="1" applyAlignment="1">
      <alignment vertical="center"/>
    </xf>
    <xf numFmtId="0" fontId="8" fillId="0" borderId="0" xfId="27"/>
    <xf numFmtId="0" fontId="17" fillId="0" borderId="4" xfId="27" applyFont="1" applyBorder="1" applyAlignment="1" applyProtection="1">
      <alignment horizontal="center" vertical="center" wrapText="1"/>
    </xf>
    <xf numFmtId="0" fontId="8" fillId="0" borderId="0" xfId="27" applyFont="1" applyAlignment="1">
      <alignment vertical="center"/>
    </xf>
    <xf numFmtId="0" fontId="17" fillId="0" borderId="0" xfId="27" applyFont="1"/>
    <xf numFmtId="0" fontId="23" fillId="0" borderId="4" xfId="27" applyFont="1" applyBorder="1" applyAlignment="1" applyProtection="1">
      <alignment horizontal="center" vertical="center" wrapText="1"/>
    </xf>
    <xf numFmtId="44" fontId="20" fillId="0" borderId="0" xfId="1" applyFont="1" applyAlignment="1">
      <alignment vertical="center"/>
    </xf>
    <xf numFmtId="0" fontId="20" fillId="0" borderId="0" xfId="27" applyFont="1"/>
    <xf numFmtId="0" fontId="21" fillId="0" borderId="0" xfId="27" applyFont="1" applyAlignment="1">
      <alignment wrapText="1"/>
    </xf>
    <xf numFmtId="0" fontId="8" fillId="0" borderId="0" xfId="27" applyFont="1"/>
    <xf numFmtId="0" fontId="8" fillId="0" borderId="0" xfId="27" applyFont="1" applyAlignment="1">
      <alignment wrapText="1"/>
    </xf>
    <xf numFmtId="44" fontId="8" fillId="0" borderId="0" xfId="1" applyFont="1" applyAlignment="1">
      <alignment vertical="center"/>
    </xf>
    <xf numFmtId="44" fontId="8" fillId="0" borderId="0" xfId="1" applyFont="1" applyAlignment="1">
      <alignment wrapText="1"/>
    </xf>
    <xf numFmtId="44" fontId="23" fillId="0" borderId="0" xfId="1" applyFont="1" applyFill="1" applyBorder="1" applyAlignment="1">
      <alignment vertical="center"/>
    </xf>
    <xf numFmtId="9" fontId="23" fillId="0" borderId="0" xfId="2" applyFont="1" applyFill="1" applyBorder="1" applyAlignment="1">
      <alignment horizontal="right" vertical="center"/>
    </xf>
    <xf numFmtId="0" fontId="16" fillId="0" borderId="0" xfId="7" applyFont="1" applyFill="1" applyAlignment="1">
      <alignment vertical="center" wrapText="1"/>
    </xf>
    <xf numFmtId="1" fontId="22" fillId="8" borderId="1" xfId="7" applyNumberFormat="1" applyFont="1" applyFill="1" applyBorder="1" applyAlignment="1" applyProtection="1">
      <alignment horizontal="center" vertical="center" wrapText="1"/>
    </xf>
    <xf numFmtId="0" fontId="24" fillId="0" borderId="0" xfId="7" applyFill="1" applyAlignment="1">
      <alignment vertical="top" wrapText="1"/>
    </xf>
    <xf numFmtId="0" fontId="24" fillId="9" borderId="0" xfId="7" applyFill="1" applyAlignment="1">
      <alignment vertical="top" wrapText="1"/>
    </xf>
    <xf numFmtId="3" fontId="24" fillId="0" borderId="9" xfId="7" applyNumberFormat="1" applyFill="1" applyBorder="1" applyAlignment="1" applyProtection="1">
      <alignment vertical="center" wrapText="1"/>
    </xf>
    <xf numFmtId="0" fontId="22" fillId="8" borderId="1" xfId="7" applyFont="1" applyFill="1" applyBorder="1" applyAlignment="1" applyProtection="1">
      <alignment horizontal="center" vertical="center" wrapText="1"/>
    </xf>
    <xf numFmtId="0" fontId="27" fillId="0" borderId="0" xfId="7" applyFont="1" applyAlignment="1">
      <alignment vertical="center" wrapText="1"/>
    </xf>
    <xf numFmtId="9" fontId="22" fillId="0" borderId="1" xfId="2" applyFont="1" applyBorder="1" applyAlignment="1" applyProtection="1">
      <alignment horizontal="center" wrapText="1"/>
    </xf>
    <xf numFmtId="0" fontId="20" fillId="3" borderId="6" xfId="0" applyFont="1" applyFill="1" applyBorder="1" applyAlignment="1" applyProtection="1">
      <alignment horizontal="left"/>
    </xf>
    <xf numFmtId="0" fontId="20" fillId="3" borderId="0" xfId="0" applyFont="1" applyFill="1" applyBorder="1" applyAlignment="1" applyProtection="1">
      <alignment horizontal="left"/>
    </xf>
    <xf numFmtId="0" fontId="18" fillId="0" borderId="0" xfId="27" applyFont="1" applyAlignment="1">
      <alignment vertical="top" wrapText="1"/>
    </xf>
    <xf numFmtId="0" fontId="18" fillId="0" borderId="0" xfId="27" applyNumberFormat="1" applyFont="1" applyAlignment="1">
      <alignment horizontal="left" vertical="top"/>
    </xf>
    <xf numFmtId="164" fontId="18" fillId="0" borderId="0" xfId="27" applyNumberFormat="1" applyFont="1" applyAlignment="1">
      <alignment vertical="top"/>
    </xf>
    <xf numFmtId="0" fontId="18" fillId="0" borderId="0" xfId="27" applyFont="1" applyAlignment="1">
      <alignment vertical="top"/>
    </xf>
    <xf numFmtId="0" fontId="31" fillId="0" borderId="0" xfId="27" applyFont="1" applyAlignment="1">
      <alignment horizontal="left" vertical="top"/>
    </xf>
    <xf numFmtId="0" fontId="19" fillId="0" borderId="0" xfId="27" applyFont="1" applyAlignment="1">
      <alignment horizontal="left" vertical="top"/>
    </xf>
    <xf numFmtId="0" fontId="20" fillId="0" borderId="0" xfId="0" applyFont="1" applyAlignment="1">
      <alignment horizontal="right" wrapText="1"/>
    </xf>
    <xf numFmtId="0" fontId="18" fillId="0" borderId="0" xfId="27" applyFont="1" applyBorder="1"/>
    <xf numFmtId="0" fontId="20" fillId="0" borderId="0" xfId="27" applyFont="1" applyBorder="1"/>
    <xf numFmtId="0" fontId="8" fillId="0" borderId="0" xfId="27" applyFont="1" applyBorder="1"/>
    <xf numFmtId="0" fontId="20" fillId="3" borderId="0" xfId="0" applyFont="1" applyFill="1" applyBorder="1" applyAlignment="1" applyProtection="1">
      <alignment horizontal="left" indent="1"/>
    </xf>
    <xf numFmtId="0" fontId="20" fillId="3" borderId="0" xfId="0" applyNumberFormat="1" applyFont="1" applyFill="1" applyBorder="1" applyAlignment="1" applyProtection="1">
      <alignment horizontal="left" indent="1"/>
    </xf>
    <xf numFmtId="14" fontId="20" fillId="3" borderId="0" xfId="0" applyNumberFormat="1" applyFont="1" applyFill="1" applyBorder="1" applyAlignment="1" applyProtection="1">
      <alignment horizontal="left" indent="1"/>
    </xf>
    <xf numFmtId="0" fontId="31" fillId="0" borderId="0" xfId="27" applyFont="1"/>
    <xf numFmtId="0" fontId="20" fillId="3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8" fillId="0" borderId="0" xfId="27" applyAlignment="1">
      <alignment horizontal="center" vertical="center"/>
    </xf>
    <xf numFmtId="0" fontId="33" fillId="0" borderId="0" xfId="0" applyFont="1" applyFill="1" applyBorder="1" applyAlignment="1" applyProtection="1">
      <alignment horizontal="left" indent="1"/>
    </xf>
    <xf numFmtId="0" fontId="20" fillId="3" borderId="3" xfId="0" applyFont="1" applyFill="1" applyBorder="1" applyAlignment="1" applyProtection="1">
      <alignment horizontal="left"/>
    </xf>
    <xf numFmtId="14" fontId="20" fillId="3" borderId="3" xfId="0" applyNumberFormat="1" applyFont="1" applyFill="1" applyBorder="1" applyAlignment="1" applyProtection="1">
      <alignment horizontal="left"/>
    </xf>
    <xf numFmtId="0" fontId="20" fillId="8" borderId="3" xfId="0" applyFont="1" applyFill="1" applyBorder="1" applyAlignment="1" applyProtection="1"/>
    <xf numFmtId="0" fontId="20" fillId="0" borderId="0" xfId="0" applyFont="1" applyBorder="1" applyAlignment="1">
      <alignment horizontal="left" wrapText="1"/>
    </xf>
    <xf numFmtId="0" fontId="22" fillId="0" borderId="0" xfId="15" applyFont="1" applyFill="1" applyAlignment="1" applyProtection="1">
      <alignment vertical="center" wrapText="1"/>
    </xf>
    <xf numFmtId="0" fontId="16" fillId="0" borderId="0" xfId="15" applyFill="1" applyAlignment="1" applyProtection="1">
      <alignment vertical="center" wrapText="1"/>
    </xf>
    <xf numFmtId="0" fontId="22" fillId="0" borderId="0" xfId="15" applyFont="1" applyFill="1" applyBorder="1" applyAlignment="1" applyProtection="1">
      <alignment vertical="center" wrapText="1"/>
    </xf>
    <xf numFmtId="0" fontId="0" fillId="0" borderId="0" xfId="0"/>
    <xf numFmtId="0" fontId="34" fillId="0" borderId="0" xfId="0" applyFont="1"/>
    <xf numFmtId="0" fontId="16" fillId="0" borderId="0" xfId="15" applyFill="1" applyBorder="1" applyAlignment="1" applyProtection="1">
      <alignment vertical="center" wrapText="1"/>
    </xf>
    <xf numFmtId="0" fontId="0" fillId="0" borderId="0" xfId="0"/>
    <xf numFmtId="0" fontId="0" fillId="0" borderId="0" xfId="0"/>
    <xf numFmtId="3" fontId="22" fillId="13" borderId="1" xfId="7" applyNumberFormat="1" applyFont="1" applyFill="1" applyBorder="1" applyAlignment="1" applyProtection="1">
      <alignment horizontal="center" vertical="center" wrapText="1"/>
      <protection locked="0"/>
    </xf>
    <xf numFmtId="0" fontId="22" fillId="13" borderId="1" xfId="7" applyFont="1" applyFill="1" applyBorder="1" applyAlignment="1" applyProtection="1">
      <alignment horizontal="center" vertical="center" wrapText="1"/>
      <protection locked="0"/>
    </xf>
    <xf numFmtId="1" fontId="22" fillId="13" borderId="1" xfId="7" applyNumberFormat="1" applyFont="1" applyFill="1" applyBorder="1" applyAlignment="1" applyProtection="1">
      <alignment horizontal="center" vertical="center" wrapText="1"/>
      <protection locked="0"/>
    </xf>
    <xf numFmtId="1" fontId="22" fillId="13" borderId="2" xfId="7" applyNumberFormat="1" applyFont="1" applyFill="1" applyBorder="1" applyAlignment="1" applyProtection="1">
      <alignment horizontal="center" vertical="center" wrapText="1"/>
      <protection locked="0"/>
    </xf>
    <xf numFmtId="0" fontId="22" fillId="13" borderId="1" xfId="15" applyFont="1" applyFill="1" applyBorder="1" applyAlignment="1" applyProtection="1">
      <alignment horizontal="center" wrapText="1"/>
      <protection locked="0"/>
    </xf>
    <xf numFmtId="44" fontId="23" fillId="13" borderId="1" xfId="1" applyFont="1" applyFill="1" applyBorder="1" applyAlignment="1" applyProtection="1">
      <alignment horizontal="center" vertical="center"/>
      <protection locked="0"/>
    </xf>
    <xf numFmtId="0" fontId="21" fillId="13" borderId="3" xfId="27" applyFont="1" applyFill="1" applyBorder="1" applyAlignment="1" applyProtection="1">
      <alignment wrapText="1"/>
      <protection locked="0"/>
    </xf>
    <xf numFmtId="0" fontId="23" fillId="0" borderId="5" xfId="27" applyFont="1" applyBorder="1" applyAlignment="1" applyProtection="1">
      <alignment horizontal="left" vertical="center" wrapText="1" indent="1"/>
    </xf>
    <xf numFmtId="0" fontId="17" fillId="0" borderId="5" xfId="27" applyFont="1" applyBorder="1" applyAlignment="1" applyProtection="1">
      <alignment horizontal="left" vertical="center" wrapText="1" indent="1"/>
    </xf>
    <xf numFmtId="0" fontId="17" fillId="0" borderId="5" xfId="27" applyNumberFormat="1" applyFont="1" applyBorder="1" applyAlignment="1" applyProtection="1">
      <alignment horizontal="left" vertical="center" wrapText="1" indent="1"/>
    </xf>
    <xf numFmtId="0" fontId="23" fillId="0" borderId="5" xfId="27" applyNumberFormat="1" applyFont="1" applyBorder="1" applyAlignment="1" applyProtection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indent="1"/>
    </xf>
    <xf numFmtId="0" fontId="20" fillId="0" borderId="0" xfId="0" applyFont="1" applyFill="1" applyAlignment="1">
      <alignment horizontal="left" indent="1"/>
    </xf>
    <xf numFmtId="0" fontId="21" fillId="0" borderId="0" xfId="0" applyFont="1" applyAlignment="1">
      <alignment horizontal="left" indent="1"/>
    </xf>
    <xf numFmtId="0" fontId="16" fillId="0" borderId="0" xfId="15" applyFill="1" applyBorder="1" applyAlignment="1"/>
    <xf numFmtId="1" fontId="17" fillId="0" borderId="1" xfId="27" applyNumberFormat="1" applyFont="1" applyFill="1" applyBorder="1" applyAlignment="1" applyProtection="1">
      <alignment horizontal="center" vertical="center"/>
    </xf>
    <xf numFmtId="1" fontId="8" fillId="0" borderId="2" xfId="27" applyNumberFormat="1" applyFont="1" applyBorder="1" applyAlignment="1" applyProtection="1">
      <alignment horizontal="center" vertical="center"/>
    </xf>
    <xf numFmtId="1" fontId="8" fillId="2" borderId="1" xfId="27" applyNumberFormat="1" applyFont="1" applyFill="1" applyBorder="1" applyAlignment="1" applyProtection="1">
      <alignment horizontal="center" vertical="center"/>
    </xf>
    <xf numFmtId="0" fontId="17" fillId="2" borderId="1" xfId="27" applyFont="1" applyFill="1" applyBorder="1" applyAlignment="1" applyProtection="1">
      <alignment horizontal="left" vertical="center" indent="1"/>
    </xf>
    <xf numFmtId="1" fontId="8" fillId="0" borderId="1" xfId="27" applyNumberFormat="1" applyFont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left" vertical="center" wrapText="1" indent="2"/>
    </xf>
    <xf numFmtId="0" fontId="17" fillId="0" borderId="0" xfId="27" applyFont="1" applyFill="1"/>
    <xf numFmtId="0" fontId="23" fillId="0" borderId="2" xfId="0" applyFont="1" applyFill="1" applyBorder="1" applyAlignment="1" applyProtection="1">
      <alignment horizontal="left" vertical="center" wrapText="1" indent="2"/>
    </xf>
    <xf numFmtId="0" fontId="21" fillId="0" borderId="1" xfId="0" applyFont="1" applyFill="1" applyBorder="1" applyAlignment="1" applyProtection="1">
      <alignment horizontal="left" vertical="center" wrapText="1" indent="1"/>
    </xf>
    <xf numFmtId="0" fontId="21" fillId="0" borderId="2" xfId="0" applyFont="1" applyFill="1" applyBorder="1" applyAlignment="1" applyProtection="1">
      <alignment horizontal="left" vertical="center" wrapText="1" indent="2"/>
    </xf>
    <xf numFmtId="1" fontId="17" fillId="2" borderId="1" xfId="27" applyNumberFormat="1" applyFont="1" applyFill="1" applyBorder="1" applyAlignment="1" applyProtection="1">
      <alignment horizontal="center" vertical="center"/>
    </xf>
    <xf numFmtId="0" fontId="17" fillId="0" borderId="1" xfId="27" applyFont="1" applyFill="1" applyBorder="1" applyAlignment="1" applyProtection="1">
      <alignment horizontal="left" vertical="center" indent="1"/>
    </xf>
    <xf numFmtId="0" fontId="0" fillId="0" borderId="0" xfId="0"/>
    <xf numFmtId="0" fontId="21" fillId="0" borderId="2" xfId="0" applyFont="1" applyFill="1" applyBorder="1" applyAlignment="1" applyProtection="1">
      <alignment horizontal="left" vertical="center" wrapText="1" indent="1"/>
    </xf>
    <xf numFmtId="0" fontId="4" fillId="6" borderId="1" xfId="492" applyFill="1" applyBorder="1"/>
    <xf numFmtId="0" fontId="4" fillId="6" borderId="1" xfId="492" applyFont="1" applyFill="1" applyBorder="1"/>
    <xf numFmtId="0" fontId="4" fillId="4" borderId="1" xfId="492" applyFont="1" applyFill="1" applyBorder="1"/>
    <xf numFmtId="0" fontId="4" fillId="14" borderId="1" xfId="492" applyFont="1" applyFill="1" applyBorder="1"/>
    <xf numFmtId="0" fontId="4" fillId="3" borderId="0" xfId="492" applyFont="1" applyFill="1" applyBorder="1"/>
    <xf numFmtId="0" fontId="17" fillId="3" borderId="1" xfId="399" applyFont="1" applyFill="1" applyBorder="1"/>
    <xf numFmtId="0" fontId="4" fillId="7" borderId="1" xfId="492" applyFill="1" applyBorder="1"/>
    <xf numFmtId="0" fontId="22" fillId="3" borderId="1" xfId="399" applyFont="1" applyFill="1" applyBorder="1"/>
    <xf numFmtId="0" fontId="22" fillId="3" borderId="8" xfId="399" applyFont="1" applyFill="1" applyBorder="1"/>
    <xf numFmtId="0" fontId="4" fillId="4" borderId="8" xfId="492" applyFill="1" applyBorder="1"/>
    <xf numFmtId="0" fontId="4" fillId="4" borderId="8" xfId="492" applyFont="1" applyFill="1" applyBorder="1"/>
    <xf numFmtId="0" fontId="4" fillId="5" borderId="8" xfId="492" applyFill="1" applyBorder="1"/>
    <xf numFmtId="0" fontId="4" fillId="5" borderId="1" xfId="492" applyFill="1" applyBorder="1"/>
    <xf numFmtId="0" fontId="35" fillId="14" borderId="0" xfId="0" applyFont="1" applyFill="1"/>
    <xf numFmtId="0" fontId="8" fillId="0" borderId="0" xfId="27" applyAlignment="1">
      <alignment vertical="center"/>
    </xf>
    <xf numFmtId="0" fontId="17" fillId="0" borderId="0" xfId="27" applyFont="1" applyAlignment="1">
      <alignment vertical="center"/>
    </xf>
    <xf numFmtId="166" fontId="23" fillId="0" borderId="1" xfId="2" applyNumberFormat="1" applyFont="1" applyBorder="1" applyAlignment="1">
      <alignment horizontal="right" vertical="center" indent="2"/>
    </xf>
    <xf numFmtId="166" fontId="23" fillId="0" borderId="1" xfId="380" applyNumberFormat="1" applyFont="1" applyBorder="1" applyAlignment="1">
      <alignment horizontal="right" vertical="center" indent="2"/>
    </xf>
    <xf numFmtId="44" fontId="18" fillId="8" borderId="1" xfId="2" applyNumberFormat="1" applyFont="1" applyFill="1" applyBorder="1" applyAlignment="1">
      <alignment horizontal="right" vertical="center"/>
    </xf>
    <xf numFmtId="0" fontId="18" fillId="8" borderId="1" xfId="27" applyFont="1" applyFill="1" applyBorder="1"/>
    <xf numFmtId="166" fontId="23" fillId="0" borderId="1" xfId="1" applyNumberFormat="1" applyFont="1" applyBorder="1" applyAlignment="1">
      <alignment horizontal="right" vertical="center" indent="2"/>
    </xf>
    <xf numFmtId="10" fontId="23" fillId="0" borderId="1" xfId="1" applyNumberFormat="1" applyFont="1" applyBorder="1" applyAlignment="1">
      <alignment horizontal="right" vertical="center" indent="2"/>
    </xf>
    <xf numFmtId="10" fontId="23" fillId="0" borderId="1" xfId="2" applyNumberFormat="1" applyFont="1" applyBorder="1" applyAlignment="1">
      <alignment horizontal="right" vertical="center" indent="2"/>
    </xf>
    <xf numFmtId="166" fontId="18" fillId="0" borderId="1" xfId="380" applyNumberFormat="1" applyFont="1" applyBorder="1" applyAlignment="1">
      <alignment horizontal="right" vertical="center" indent="2"/>
    </xf>
    <xf numFmtId="10" fontId="18" fillId="0" borderId="1" xfId="2" applyNumberFormat="1" applyFont="1" applyBorder="1" applyAlignment="1">
      <alignment horizontal="right" vertical="center" indent="2"/>
    </xf>
    <xf numFmtId="10" fontId="23" fillId="0" borderId="1" xfId="380" applyNumberFormat="1" applyFont="1" applyBorder="1" applyAlignment="1">
      <alignment horizontal="right" vertical="center" indent="2"/>
    </xf>
    <xf numFmtId="10" fontId="18" fillId="0" borderId="1" xfId="380" applyNumberFormat="1" applyFont="1" applyBorder="1" applyAlignment="1">
      <alignment horizontal="right" vertical="center" indent="2"/>
    </xf>
    <xf numFmtId="0" fontId="23" fillId="0" borderId="1" xfId="27" applyFont="1" applyBorder="1" applyAlignment="1">
      <alignment horizontal="left" vertical="center" wrapText="1" indent="1"/>
    </xf>
    <xf numFmtId="0" fontId="23" fillId="0" borderId="1" xfId="27" applyFont="1" applyFill="1" applyBorder="1" applyAlignment="1">
      <alignment horizontal="left" vertical="center" indent="1"/>
    </xf>
    <xf numFmtId="0" fontId="23" fillId="0" borderId="1" xfId="28" applyFont="1" applyFill="1" applyBorder="1" applyAlignment="1">
      <alignment horizontal="left" vertical="center" wrapText="1" indent="1"/>
    </xf>
    <xf numFmtId="0" fontId="23" fillId="0" borderId="1" xfId="27" applyFont="1" applyFill="1" applyBorder="1" applyAlignment="1">
      <alignment horizontal="left" vertical="center" wrapText="1" indent="1"/>
    </xf>
    <xf numFmtId="0" fontId="21" fillId="0" borderId="0" xfId="27" applyFont="1" applyAlignment="1">
      <alignment horizontal="left" vertical="center" wrapText="1" indent="1"/>
    </xf>
    <xf numFmtId="0" fontId="18" fillId="0" borderId="0" xfId="27" applyFont="1" applyAlignment="1">
      <alignment horizontal="left" vertical="center" indent="1"/>
    </xf>
    <xf numFmtId="0" fontId="18" fillId="0" borderId="1" xfId="27" applyFont="1" applyFill="1" applyBorder="1" applyAlignment="1">
      <alignment horizontal="left" vertical="center" indent="1"/>
    </xf>
    <xf numFmtId="0" fontId="23" fillId="0" borderId="0" xfId="27" applyFont="1" applyFill="1" applyBorder="1" applyAlignment="1">
      <alignment horizontal="left" vertical="center" indent="1"/>
    </xf>
    <xf numFmtId="0" fontId="18" fillId="0" borderId="0" xfId="27" applyFont="1" applyFill="1" applyBorder="1" applyAlignment="1">
      <alignment horizontal="left" vertical="center" indent="1"/>
    </xf>
    <xf numFmtId="0" fontId="23" fillId="0" borderId="1" xfId="380" applyFont="1" applyBorder="1" applyAlignment="1">
      <alignment horizontal="left" vertical="center" wrapText="1" indent="2"/>
    </xf>
    <xf numFmtId="0" fontId="23" fillId="0" borderId="1" xfId="380" applyFont="1" applyBorder="1" applyAlignment="1">
      <alignment horizontal="left" vertical="center" indent="2"/>
    </xf>
    <xf numFmtId="0" fontId="18" fillId="0" borderId="1" xfId="380" applyFont="1" applyBorder="1" applyAlignment="1">
      <alignment horizontal="left" vertical="center" indent="2"/>
    </xf>
    <xf numFmtId="0" fontId="23" fillId="0" borderId="1" xfId="28" applyFont="1" applyFill="1" applyBorder="1" applyAlignment="1">
      <alignment horizontal="left" vertical="center" indent="1"/>
    </xf>
    <xf numFmtId="0" fontId="23" fillId="0" borderId="0" xfId="28" applyFont="1" applyFill="1" applyBorder="1" applyAlignment="1">
      <alignment horizontal="left" vertical="center" indent="1"/>
    </xf>
    <xf numFmtId="10" fontId="23" fillId="0" borderId="1" xfId="2" applyNumberFormat="1" applyFont="1" applyFill="1" applyBorder="1" applyAlignment="1">
      <alignment horizontal="right" vertical="center" indent="2"/>
    </xf>
    <xf numFmtId="166" fontId="23" fillId="0" borderId="1" xfId="2" applyNumberFormat="1" applyFont="1" applyFill="1" applyBorder="1" applyAlignment="1">
      <alignment horizontal="right" vertical="center" indent="1"/>
    </xf>
    <xf numFmtId="166" fontId="18" fillId="0" borderId="0" xfId="380" applyNumberFormat="1" applyFont="1" applyFill="1" applyBorder="1" applyAlignment="1">
      <alignment horizontal="right" vertical="center" indent="2"/>
    </xf>
    <xf numFmtId="10" fontId="18" fillId="0" borderId="0" xfId="2" applyNumberFormat="1" applyFont="1" applyFill="1" applyBorder="1" applyAlignment="1">
      <alignment horizontal="right" vertical="center" indent="2"/>
    </xf>
    <xf numFmtId="0" fontId="20" fillId="0" borderId="0" xfId="27" applyFont="1" applyFill="1"/>
    <xf numFmtId="166" fontId="18" fillId="0" borderId="1" xfId="2" applyNumberFormat="1" applyFont="1" applyFill="1" applyBorder="1" applyAlignment="1">
      <alignment horizontal="right" vertical="center" indent="2"/>
    </xf>
    <xf numFmtId="166" fontId="18" fillId="0" borderId="1" xfId="2" applyNumberFormat="1" applyFont="1" applyFill="1" applyBorder="1" applyAlignment="1">
      <alignment horizontal="right" vertical="center" indent="1"/>
    </xf>
    <xf numFmtId="0" fontId="18" fillId="0" borderId="0" xfId="27" applyFont="1" applyAlignment="1">
      <alignment horizontal="left" indent="1"/>
    </xf>
    <xf numFmtId="44" fontId="18" fillId="8" borderId="1" xfId="1" applyFont="1" applyFill="1" applyBorder="1" applyAlignment="1">
      <alignment vertical="center"/>
    </xf>
    <xf numFmtId="0" fontId="17" fillId="2" borderId="1" xfId="27" applyFont="1" applyFill="1" applyBorder="1" applyAlignment="1" applyProtection="1">
      <alignment horizontal="left" vertical="center" wrapText="1" indent="1"/>
    </xf>
    <xf numFmtId="166" fontId="21" fillId="0" borderId="8" xfId="1" applyNumberFormat="1" applyFont="1" applyFill="1" applyBorder="1" applyAlignment="1">
      <alignment horizontal="right" vertical="center" indent="1"/>
    </xf>
    <xf numFmtId="166" fontId="21" fillId="0" borderId="1" xfId="1" applyNumberFormat="1" applyFont="1" applyFill="1" applyBorder="1" applyAlignment="1">
      <alignment horizontal="right" vertical="center" indent="1"/>
    </xf>
    <xf numFmtId="166" fontId="18" fillId="0" borderId="1" xfId="1" applyNumberFormat="1" applyFont="1" applyFill="1" applyBorder="1" applyAlignment="1">
      <alignment horizontal="right" vertical="center" indent="1"/>
    </xf>
    <xf numFmtId="166" fontId="23" fillId="0" borderId="1" xfId="1" applyNumberFormat="1" applyFont="1" applyFill="1" applyBorder="1" applyAlignment="1">
      <alignment horizontal="right" vertical="center" indent="1"/>
    </xf>
    <xf numFmtId="166" fontId="21" fillId="0" borderId="2" xfId="27" applyNumberFormat="1" applyFont="1" applyBorder="1" applyAlignment="1">
      <alignment horizontal="right" vertical="center" indent="1"/>
    </xf>
    <xf numFmtId="166" fontId="18" fillId="0" borderId="1" xfId="1" applyNumberFormat="1" applyFont="1" applyFill="1" applyBorder="1" applyAlignment="1">
      <alignment horizontal="right" vertical="center" wrapText="1" indent="1"/>
    </xf>
    <xf numFmtId="166" fontId="21" fillId="0" borderId="12" xfId="1" applyNumberFormat="1" applyFont="1" applyFill="1" applyBorder="1" applyAlignment="1">
      <alignment horizontal="right" vertical="center" indent="1"/>
    </xf>
    <xf numFmtId="166" fontId="18" fillId="0" borderId="1" xfId="1" applyNumberFormat="1" applyFont="1" applyFill="1" applyBorder="1" applyAlignment="1">
      <alignment horizontal="right" vertical="center" indent="2"/>
    </xf>
    <xf numFmtId="166" fontId="23" fillId="0" borderId="1" xfId="1" applyNumberFormat="1" applyFont="1" applyFill="1" applyBorder="1" applyAlignment="1">
      <alignment horizontal="right" vertical="center" indent="2"/>
    </xf>
    <xf numFmtId="0" fontId="21" fillId="13" borderId="1" xfId="0" applyFont="1" applyFill="1" applyBorder="1" applyAlignment="1" applyProtection="1">
      <alignment horizontal="center" vertical="top" wrapText="1"/>
      <protection locked="0"/>
    </xf>
    <xf numFmtId="166" fontId="18" fillId="0" borderId="1" xfId="1" applyNumberFormat="1" applyFont="1" applyFill="1" applyBorder="1" applyAlignment="1">
      <alignment vertical="center"/>
    </xf>
    <xf numFmtId="166" fontId="21" fillId="0" borderId="1" xfId="27" applyNumberFormat="1" applyFont="1" applyBorder="1" applyAlignment="1">
      <alignment horizontal="right" vertical="center" indent="1"/>
    </xf>
    <xf numFmtId="0" fontId="3" fillId="6" borderId="1" xfId="822" applyFill="1" applyBorder="1"/>
    <xf numFmtId="0" fontId="3" fillId="6" borderId="1" xfId="822" applyFont="1" applyFill="1" applyBorder="1"/>
    <xf numFmtId="0" fontId="3" fillId="4" borderId="1" xfId="822" applyFont="1" applyFill="1" applyBorder="1"/>
    <xf numFmtId="0" fontId="3" fillId="0" borderId="1" xfId="822" applyBorder="1"/>
    <xf numFmtId="0" fontId="3" fillId="0" borderId="1" xfId="822" applyFont="1" applyBorder="1"/>
    <xf numFmtId="0" fontId="3" fillId="14" borderId="1" xfId="822" applyFont="1" applyFill="1" applyBorder="1"/>
    <xf numFmtId="0" fontId="3" fillId="14" borderId="0" xfId="0" applyFont="1" applyFill="1"/>
    <xf numFmtId="0" fontId="3" fillId="4" borderId="2" xfId="822" applyFont="1" applyFill="1" applyBorder="1"/>
    <xf numFmtId="0" fontId="36" fillId="14" borderId="1" xfId="0" applyFont="1" applyFill="1" applyBorder="1" applyAlignment="1">
      <alignment vertical="center"/>
    </xf>
    <xf numFmtId="0" fontId="21" fillId="13" borderId="1" xfId="0" applyFont="1" applyFill="1" applyBorder="1" applyAlignment="1" applyProtection="1">
      <alignment horizontal="left" vertical="center" wrapText="1" inden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822" applyFill="1" applyBorder="1"/>
    <xf numFmtId="0" fontId="3" fillId="6" borderId="1" xfId="822" applyFont="1" applyFill="1" applyBorder="1"/>
    <xf numFmtId="0" fontId="3" fillId="4" borderId="1" xfId="822" applyFont="1" applyFill="1" applyBorder="1"/>
    <xf numFmtId="0" fontId="17" fillId="5" borderId="1" xfId="729" applyFont="1" applyFill="1" applyBorder="1"/>
    <xf numFmtId="0" fontId="3" fillId="5" borderId="1" xfId="729" applyFill="1" applyBorder="1"/>
    <xf numFmtId="0" fontId="3" fillId="0" borderId="1" xfId="822" applyBorder="1"/>
    <xf numFmtId="0" fontId="3" fillId="0" borderId="1" xfId="822" applyFont="1" applyBorder="1"/>
    <xf numFmtId="0" fontId="17" fillId="5" borderId="1" xfId="843" applyFont="1" applyFill="1" applyBorder="1"/>
    <xf numFmtId="0" fontId="3" fillId="0" borderId="1" xfId="844" applyFill="1" applyBorder="1"/>
    <xf numFmtId="0" fontId="16" fillId="6" borderId="1" xfId="844" applyFont="1" applyFill="1" applyBorder="1" applyProtection="1"/>
    <xf numFmtId="0" fontId="3" fillId="6" borderId="1" xfId="844" applyFill="1" applyBorder="1" applyAlignment="1" applyProtection="1"/>
    <xf numFmtId="0" fontId="3" fillId="6" borderId="1" xfId="844" applyFont="1" applyFill="1" applyBorder="1" applyAlignment="1" applyProtection="1"/>
    <xf numFmtId="0" fontId="3" fillId="6" borderId="1" xfId="844" applyFill="1" applyBorder="1" applyProtection="1"/>
    <xf numFmtId="0" fontId="3" fillId="0" borderId="1" xfId="844" applyFill="1" applyBorder="1" applyAlignment="1" applyProtection="1"/>
    <xf numFmtId="0" fontId="16" fillId="0" borderId="1" xfId="844" applyFont="1" applyFill="1" applyBorder="1" applyAlignment="1" applyProtection="1"/>
    <xf numFmtId="0" fontId="16" fillId="0" borderId="1" xfId="844" applyFont="1" applyFill="1" applyBorder="1" applyProtection="1"/>
    <xf numFmtId="0" fontId="3" fillId="4" borderId="1" xfId="844" applyFill="1" applyBorder="1"/>
    <xf numFmtId="0" fontId="3" fillId="4" borderId="1" xfId="844" applyFont="1" applyFill="1" applyBorder="1"/>
    <xf numFmtId="0" fontId="16" fillId="4" borderId="1" xfId="844" applyFont="1" applyFill="1" applyBorder="1" applyProtection="1"/>
    <xf numFmtId="0" fontId="3" fillId="4" borderId="1" xfId="844" applyFont="1" applyFill="1" applyBorder="1" applyAlignment="1" applyProtection="1"/>
    <xf numFmtId="0" fontId="3" fillId="4" borderId="1" xfId="844" applyFont="1" applyFill="1" applyBorder="1" applyProtection="1"/>
    <xf numFmtId="0" fontId="3" fillId="4" borderId="1" xfId="844" applyFill="1" applyBorder="1" applyProtection="1"/>
    <xf numFmtId="0" fontId="3" fillId="4" borderId="1" xfId="844" applyFill="1" applyBorder="1" applyAlignment="1" applyProtection="1"/>
    <xf numFmtId="0" fontId="16" fillId="6" borderId="1" xfId="844" applyFont="1" applyFill="1" applyBorder="1" applyAlignment="1" applyProtection="1"/>
    <xf numFmtId="0" fontId="3" fillId="14" borderId="1" xfId="822" applyFont="1" applyFill="1" applyBorder="1"/>
    <xf numFmtId="0" fontId="3" fillId="14" borderId="1" xfId="844" applyFill="1" applyBorder="1"/>
    <xf numFmtId="0" fontId="3" fillId="14" borderId="1" xfId="844" applyFont="1" applyFill="1" applyBorder="1" applyAlignment="1" applyProtection="1"/>
    <xf numFmtId="0" fontId="3" fillId="14" borderId="0" xfId="0" applyFont="1" applyFill="1"/>
    <xf numFmtId="0" fontId="3" fillId="4" borderId="2" xfId="822" applyFont="1" applyFill="1" applyBorder="1"/>
    <xf numFmtId="0" fontId="16" fillId="14" borderId="9" xfId="844" applyFont="1" applyFill="1" applyBorder="1" applyProtection="1"/>
    <xf numFmtId="0" fontId="36" fillId="14" borderId="1" xfId="0" applyFont="1" applyFill="1" applyBorder="1" applyAlignment="1">
      <alignment vertical="center"/>
    </xf>
    <xf numFmtId="0" fontId="21" fillId="13" borderId="1" xfId="0" applyFont="1" applyFill="1" applyBorder="1" applyAlignment="1" applyProtection="1">
      <alignment horizontal="left" vertical="center" wrapText="1" inden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2" fillId="14" borderId="1" xfId="822" applyFont="1" applyFill="1" applyBorder="1"/>
    <xf numFmtId="0" fontId="2" fillId="14" borderId="1" xfId="844" applyFont="1" applyFill="1" applyBorder="1"/>
    <xf numFmtId="0" fontId="16" fillId="14" borderId="1" xfId="844" applyFont="1" applyFill="1" applyBorder="1" applyProtection="1"/>
    <xf numFmtId="0" fontId="16" fillId="0" borderId="1" xfId="15" applyBorder="1"/>
    <xf numFmtId="0" fontId="16" fillId="10" borderId="1" xfId="15" applyFill="1" applyBorder="1"/>
    <xf numFmtId="0" fontId="31" fillId="0" borderId="0" xfId="0" applyFont="1" applyAlignment="1">
      <alignment horizontal="left"/>
    </xf>
    <xf numFmtId="0" fontId="20" fillId="0" borderId="0" xfId="0" applyFont="1" applyAlignment="1">
      <alignment horizontal="left" wrapText="1" indent="1"/>
    </xf>
    <xf numFmtId="0" fontId="20" fillId="0" borderId="0" xfId="0" applyFont="1" applyFill="1" applyBorder="1" applyAlignment="1" applyProtection="1">
      <alignment horizontal="left"/>
    </xf>
    <xf numFmtId="0" fontId="20" fillId="3" borderId="0" xfId="0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/>
    <xf numFmtId="1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0" fillId="0" borderId="0" xfId="0" applyFill="1"/>
    <xf numFmtId="9" fontId="0" fillId="0" borderId="0" xfId="2" applyFont="1" applyFill="1" applyAlignment="1">
      <alignment horizontal="right"/>
    </xf>
    <xf numFmtId="167" fontId="0" fillId="0" borderId="0" xfId="2" applyNumberFormat="1" applyFont="1" applyAlignment="1">
      <alignment horizontal="center"/>
    </xf>
    <xf numFmtId="49" fontId="0" fillId="0" borderId="0" xfId="0" applyNumberFormat="1" applyAlignment="1">
      <alignment horizontal="left" indent="1"/>
    </xf>
    <xf numFmtId="167" fontId="20" fillId="3" borderId="0" xfId="0" applyNumberFormat="1" applyFont="1" applyFill="1" applyBorder="1" applyAlignment="1" applyProtection="1">
      <alignment horizontal="center"/>
    </xf>
    <xf numFmtId="167" fontId="20" fillId="0" borderId="0" xfId="0" applyNumberFormat="1" applyFont="1" applyFill="1" applyBorder="1" applyAlignment="1" applyProtection="1">
      <alignment horizontal="center"/>
    </xf>
    <xf numFmtId="9" fontId="0" fillId="0" borderId="0" xfId="2" applyFont="1" applyAlignment="1">
      <alignment horizontal="right"/>
    </xf>
    <xf numFmtId="0" fontId="25" fillId="0" borderId="0" xfId="15" applyFont="1" applyFill="1" applyAlignment="1">
      <alignment wrapText="1"/>
    </xf>
    <xf numFmtId="0" fontId="26" fillId="0" borderId="0" xfId="15" applyFont="1" applyFill="1" applyAlignment="1">
      <alignment wrapText="1"/>
    </xf>
    <xf numFmtId="0" fontId="16" fillId="0" borderId="0" xfId="15" applyFill="1" applyAlignment="1">
      <alignment wrapText="1"/>
    </xf>
    <xf numFmtId="0" fontId="16" fillId="9" borderId="0" xfId="15" applyFill="1" applyAlignment="1">
      <alignment wrapText="1"/>
    </xf>
    <xf numFmtId="0" fontId="26" fillId="0" borderId="0" xfId="15" applyFont="1" applyFill="1" applyAlignment="1">
      <alignment horizontal="left" wrapText="1" indent="1"/>
    </xf>
    <xf numFmtId="0" fontId="16" fillId="9" borderId="0" xfId="15" applyFill="1" applyAlignment="1">
      <alignment vertical="center" wrapText="1"/>
    </xf>
    <xf numFmtId="0" fontId="16" fillId="0" borderId="0" xfId="15" applyFont="1" applyFill="1" applyAlignment="1">
      <alignment horizontal="left" wrapText="1"/>
    </xf>
    <xf numFmtId="0" fontId="16" fillId="9" borderId="0" xfId="15" applyFont="1" applyFill="1" applyAlignment="1">
      <alignment wrapText="1"/>
    </xf>
    <xf numFmtId="0" fontId="22" fillId="13" borderId="1" xfId="15" applyFont="1" applyFill="1" applyBorder="1" applyAlignment="1" applyProtection="1">
      <alignment horizontal="center" vertical="center" wrapText="1"/>
      <protection locked="0"/>
    </xf>
    <xf numFmtId="0" fontId="16" fillId="0" borderId="0" xfId="15" applyFont="1" applyFill="1" applyAlignment="1" applyProtection="1">
      <alignment vertical="center" wrapText="1"/>
    </xf>
    <xf numFmtId="0" fontId="16" fillId="9" borderId="0" xfId="15" applyFont="1" applyFill="1" applyAlignment="1">
      <alignment vertical="center" wrapText="1"/>
    </xf>
    <xf numFmtId="0" fontId="22" fillId="0" borderId="0" xfId="15" applyFont="1" applyFill="1" applyAlignment="1" applyProtection="1">
      <alignment horizontal="left" wrapText="1" indent="1"/>
    </xf>
    <xf numFmtId="0" fontId="22" fillId="0" borderId="0" xfId="15" applyFont="1" applyFill="1" applyBorder="1" applyAlignment="1" applyProtection="1">
      <alignment horizontal="center"/>
    </xf>
    <xf numFmtId="0" fontId="22" fillId="0" borderId="3" xfId="15" applyFont="1" applyFill="1" applyBorder="1" applyAlignment="1" applyProtection="1">
      <alignment horizontal="center"/>
    </xf>
    <xf numFmtId="0" fontId="22" fillId="0" borderId="0" xfId="15" applyFont="1" applyFill="1" applyAlignment="1" applyProtection="1">
      <alignment horizontal="center"/>
    </xf>
    <xf numFmtId="0" fontId="22" fillId="0" borderId="0" xfId="15" applyFont="1" applyFill="1" applyAlignment="1" applyProtection="1">
      <alignment horizontal="center" wrapText="1"/>
    </xf>
    <xf numFmtId="0" fontId="22" fillId="9" borderId="0" xfId="15" applyFont="1" applyFill="1" applyAlignment="1">
      <alignment wrapText="1"/>
    </xf>
    <xf numFmtId="0" fontId="16" fillId="0" borderId="0" xfId="15" applyFill="1" applyAlignment="1" applyProtection="1">
      <alignment horizontal="left" vertical="center" wrapText="1" indent="1"/>
    </xf>
    <xf numFmtId="3" fontId="16" fillId="3" borderId="9" xfId="15" applyNumberFormat="1" applyFill="1" applyBorder="1" applyAlignment="1" applyProtection="1">
      <alignment vertical="center" wrapText="1"/>
    </xf>
    <xf numFmtId="0" fontId="22" fillId="3" borderId="1" xfId="15" applyFont="1" applyFill="1" applyBorder="1" applyAlignment="1" applyProtection="1">
      <alignment horizontal="center" vertical="center" wrapText="1"/>
    </xf>
    <xf numFmtId="0" fontId="16" fillId="9" borderId="0" xfId="15" applyFill="1" applyAlignment="1">
      <alignment vertical="top" wrapText="1"/>
    </xf>
    <xf numFmtId="0" fontId="16" fillId="0" borderId="0" xfId="15" applyFont="1" applyFill="1" applyAlignment="1">
      <alignment horizontal="left" vertical="center" wrapText="1" indent="1"/>
    </xf>
    <xf numFmtId="0" fontId="22" fillId="0" borderId="0" xfId="15" applyFont="1" applyFill="1" applyBorder="1" applyAlignment="1" applyProtection="1">
      <alignment horizontal="center" vertical="center" wrapText="1"/>
    </xf>
    <xf numFmtId="3" fontId="16" fillId="0" borderId="0" xfId="15" applyNumberFormat="1" applyFill="1" applyBorder="1" applyAlignment="1" applyProtection="1">
      <alignment vertical="center" wrapText="1"/>
    </xf>
    <xf numFmtId="0" fontId="16" fillId="0" borderId="0" xfId="15" applyFill="1" applyAlignment="1">
      <alignment vertical="top" wrapText="1"/>
    </xf>
    <xf numFmtId="0" fontId="26" fillId="0" borderId="0" xfId="15" applyFont="1" applyFill="1" applyAlignment="1">
      <alignment horizontal="left" wrapText="1"/>
    </xf>
    <xf numFmtId="0" fontId="16" fillId="0" borderId="0" xfId="15" applyFont="1" applyFill="1" applyAlignment="1">
      <alignment horizontal="left" wrapText="1" indent="1"/>
    </xf>
    <xf numFmtId="0" fontId="16" fillId="0" borderId="0" xfId="15" applyAlignment="1">
      <alignment horizontal="left" vertical="center" wrapText="1"/>
    </xf>
    <xf numFmtId="0" fontId="16" fillId="0" borderId="0" xfId="15" applyAlignment="1">
      <alignment vertical="center" wrapText="1"/>
    </xf>
    <xf numFmtId="0" fontId="22" fillId="0" borderId="0" xfId="15" applyFont="1" applyFill="1" applyAlignment="1">
      <alignment horizontal="left" wrapText="1" indent="1"/>
    </xf>
    <xf numFmtId="0" fontId="22" fillId="0" borderId="0" xfId="15" applyFont="1" applyFill="1" applyBorder="1" applyAlignment="1">
      <alignment horizontal="left" wrapText="1" indent="1"/>
    </xf>
    <xf numFmtId="0" fontId="16" fillId="0" borderId="0" xfId="15" applyFont="1" applyFill="1" applyBorder="1" applyAlignment="1">
      <alignment horizontal="left" wrapText="1" indent="1"/>
    </xf>
    <xf numFmtId="0" fontId="16" fillId="0" borderId="0" xfId="15" applyFill="1" applyAlignment="1">
      <alignment horizontal="left" wrapText="1" indent="1"/>
    </xf>
    <xf numFmtId="3" fontId="22" fillId="0" borderId="0" xfId="15" applyNumberFormat="1" applyFont="1" applyFill="1" applyBorder="1" applyAlignment="1">
      <alignment horizontal="center" wrapText="1"/>
    </xf>
    <xf numFmtId="0" fontId="22" fillId="0" borderId="0" xfId="15" applyFont="1" applyFill="1" applyAlignment="1">
      <alignment wrapText="1"/>
    </xf>
    <xf numFmtId="0" fontId="22" fillId="0" borderId="0" xfId="15" applyFont="1" applyFill="1" applyBorder="1" applyAlignment="1">
      <alignment wrapText="1"/>
    </xf>
    <xf numFmtId="1" fontId="22" fillId="13" borderId="1" xfId="15" applyNumberFormat="1" applyFont="1" applyFill="1" applyBorder="1" applyAlignment="1" applyProtection="1">
      <alignment horizontal="center" vertical="center" wrapText="1"/>
      <protection locked="0"/>
    </xf>
    <xf numFmtId="1" fontId="22" fillId="13" borderId="2" xfId="15" applyNumberFormat="1" applyFont="1" applyFill="1" applyBorder="1" applyAlignment="1" applyProtection="1">
      <alignment horizontal="center" vertical="center" wrapText="1"/>
      <protection locked="0"/>
    </xf>
    <xf numFmtId="1" fontId="22" fillId="3" borderId="2" xfId="15" applyNumberFormat="1" applyFont="1" applyFill="1" applyBorder="1" applyAlignment="1" applyProtection="1">
      <alignment horizontal="center" vertical="center" wrapText="1"/>
    </xf>
    <xf numFmtId="0" fontId="16" fillId="0" borderId="0" xfId="15" applyFill="1" applyBorder="1" applyAlignment="1">
      <alignment wrapText="1"/>
    </xf>
    <xf numFmtId="1" fontId="22" fillId="0" borderId="0" xfId="15" applyNumberFormat="1" applyFont="1" applyFill="1" applyBorder="1" applyAlignment="1" applyProtection="1">
      <alignment horizontal="center" vertical="center" wrapText="1"/>
    </xf>
    <xf numFmtId="1" fontId="22" fillId="3" borderId="0" xfId="15" applyNumberFormat="1" applyFont="1" applyFill="1" applyBorder="1" applyAlignment="1" applyProtection="1">
      <alignment horizontal="center" vertical="center" wrapText="1"/>
    </xf>
    <xf numFmtId="9" fontId="22" fillId="0" borderId="0" xfId="15" applyNumberFormat="1" applyFont="1" applyFill="1" applyBorder="1" applyAlignment="1" applyProtection="1">
      <alignment horizontal="center" vertical="center" wrapText="1"/>
    </xf>
    <xf numFmtId="0" fontId="25" fillId="0" borderId="0" xfId="15" applyFont="1" applyFill="1" applyAlignment="1">
      <alignment horizontal="left" wrapText="1"/>
    </xf>
    <xf numFmtId="0" fontId="37" fillId="0" borderId="0" xfId="15" applyFont="1" applyFill="1" applyAlignment="1">
      <alignment wrapText="1"/>
    </xf>
    <xf numFmtId="0" fontId="37" fillId="0" borderId="0" xfId="15" applyFont="1" applyAlignment="1">
      <alignment wrapText="1"/>
    </xf>
    <xf numFmtId="0" fontId="22" fillId="0" borderId="0" xfId="15" applyFont="1" applyFill="1" applyBorder="1" applyAlignment="1" applyProtection="1">
      <alignment horizontal="left" vertical="center" wrapText="1" indent="1"/>
    </xf>
    <xf numFmtId="0" fontId="16" fillId="0" borderId="0" xfId="15" applyFill="1" applyBorder="1" applyAlignment="1" applyProtection="1">
      <alignment horizontal="left" vertical="center" wrapText="1" indent="1"/>
    </xf>
    <xf numFmtId="0" fontId="22" fillId="0" borderId="0" xfId="15" applyFont="1" applyFill="1" applyAlignment="1" applyProtection="1">
      <alignment horizontal="left" vertical="center" wrapText="1" indent="1"/>
    </xf>
    <xf numFmtId="1" fontId="22" fillId="3" borderId="8" xfId="15" applyNumberFormat="1" applyFont="1" applyFill="1" applyBorder="1" applyAlignment="1" applyProtection="1">
      <alignment horizontal="center" vertical="center" wrapText="1"/>
    </xf>
    <xf numFmtId="1" fontId="22" fillId="3" borderId="1" xfId="15" applyNumberFormat="1" applyFont="1" applyFill="1" applyBorder="1" applyAlignment="1" applyProtection="1">
      <alignment horizontal="center" vertical="center" wrapText="1"/>
    </xf>
    <xf numFmtId="9" fontId="22" fillId="3" borderId="1" xfId="2" applyFont="1" applyFill="1" applyBorder="1" applyAlignment="1" applyProtection="1">
      <alignment horizontal="center" vertical="center" wrapText="1"/>
    </xf>
    <xf numFmtId="0" fontId="22" fillId="0" borderId="0" xfId="15" applyFont="1" applyAlignment="1">
      <alignment vertical="center" wrapText="1"/>
    </xf>
    <xf numFmtId="9" fontId="22" fillId="13" borderId="8" xfId="2" applyFont="1" applyFill="1" applyBorder="1" applyAlignment="1" applyProtection="1">
      <alignment horizontal="center" vertical="center" wrapText="1"/>
      <protection locked="0"/>
    </xf>
    <xf numFmtId="9" fontId="22" fillId="3" borderId="8" xfId="15" applyNumberFormat="1" applyFont="1" applyFill="1" applyBorder="1" applyAlignment="1" applyProtection="1">
      <alignment horizontal="center" vertical="center" wrapText="1"/>
    </xf>
    <xf numFmtId="9" fontId="22" fillId="3" borderId="1" xfId="15" applyNumberFormat="1" applyFont="1" applyFill="1" applyBorder="1" applyAlignment="1" applyProtection="1">
      <alignment horizontal="center" vertical="center" wrapText="1"/>
    </xf>
    <xf numFmtId="9" fontId="22" fillId="13" borderId="8" xfId="15" applyNumberFormat="1" applyFont="1" applyFill="1" applyBorder="1" applyAlignment="1" applyProtection="1">
      <alignment horizontal="center" vertical="center" wrapText="1"/>
      <protection locked="0"/>
    </xf>
    <xf numFmtId="1" fontId="22" fillId="3" borderId="7" xfId="15" applyNumberFormat="1" applyFont="1" applyFill="1" applyBorder="1" applyAlignment="1" applyProtection="1">
      <alignment horizontal="right" vertical="center" wrapText="1" indent="9"/>
    </xf>
    <xf numFmtId="9" fontId="22" fillId="3" borderId="0" xfId="2" applyFont="1" applyFill="1" applyBorder="1" applyAlignment="1" applyProtection="1">
      <alignment horizontal="center" vertical="center" wrapText="1"/>
    </xf>
    <xf numFmtId="0" fontId="16" fillId="0" borderId="0" xfId="15" applyFill="1" applyAlignment="1"/>
    <xf numFmtId="0" fontId="26" fillId="0" borderId="0" xfId="15" applyFont="1" applyFill="1" applyAlignment="1">
      <alignment horizontal="left" vertical="center" wrapText="1"/>
    </xf>
    <xf numFmtId="0" fontId="16" fillId="0" borderId="0" xfId="15" applyFont="1" applyFill="1" applyAlignment="1" applyProtection="1">
      <alignment horizontal="left" vertical="center" wrapText="1" indent="1"/>
    </xf>
    <xf numFmtId="14" fontId="20" fillId="3" borderId="0" xfId="0" applyNumberFormat="1" applyFont="1" applyFill="1" applyBorder="1" applyAlignment="1" applyProtection="1">
      <alignment horizontal="left"/>
    </xf>
    <xf numFmtId="9" fontId="0" fillId="0" borderId="0" xfId="2" applyFont="1" applyFill="1" applyBorder="1" applyAlignment="1">
      <alignment horizontal="right"/>
    </xf>
    <xf numFmtId="0" fontId="0" fillId="0" borderId="0" xfId="0" applyFill="1" applyBorder="1"/>
    <xf numFmtId="167" fontId="0" fillId="0" borderId="0" xfId="2" applyNumberFormat="1" applyFont="1" applyBorder="1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left" wrapText="1" indent="1"/>
    </xf>
    <xf numFmtId="0" fontId="18" fillId="0" borderId="0" xfId="0" applyFont="1" applyBorder="1" applyAlignment="1">
      <alignment horizontal="left" vertical="center" wrapText="1" indent="1"/>
    </xf>
    <xf numFmtId="0" fontId="16" fillId="9" borderId="0" xfId="15" applyFill="1" applyBorder="1" applyAlignment="1">
      <alignment wrapText="1"/>
    </xf>
    <xf numFmtId="9" fontId="22" fillId="3" borderId="1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/>
    <xf numFmtId="0" fontId="38" fillId="0" borderId="0" xfId="15" applyFont="1" applyFill="1" applyBorder="1" applyAlignment="1" applyProtection="1">
      <alignment horizontal="left" vertical="center" wrapText="1" indent="1"/>
    </xf>
    <xf numFmtId="0" fontId="27" fillId="0" borderId="0" xfId="15" applyFont="1" applyFill="1" applyAlignment="1" applyProtection="1">
      <alignment wrapText="1"/>
    </xf>
    <xf numFmtId="0" fontId="27" fillId="0" borderId="0" xfId="15" applyFont="1" applyFill="1" applyAlignment="1">
      <alignment wrapText="1"/>
    </xf>
    <xf numFmtId="0" fontId="27" fillId="0" borderId="0" xfId="15" applyFont="1" applyAlignment="1">
      <alignment wrapText="1"/>
    </xf>
    <xf numFmtId="0" fontId="38" fillId="0" borderId="0" xfId="15" applyFont="1" applyFill="1" applyBorder="1" applyAlignment="1" applyProtection="1">
      <alignment horizontal="left" vertical="top" wrapText="1" indent="1"/>
    </xf>
    <xf numFmtId="0" fontId="27" fillId="0" borderId="0" xfId="15" applyFont="1" applyFill="1" applyAlignment="1">
      <alignment vertical="center" wrapText="1"/>
    </xf>
    <xf numFmtId="0" fontId="27" fillId="0" borderId="0" xfId="15" applyFont="1" applyAlignment="1">
      <alignment vertical="center" wrapText="1"/>
    </xf>
    <xf numFmtId="0" fontId="27" fillId="0" borderId="0" xfId="15" applyFont="1" applyFill="1" applyAlignment="1">
      <alignment vertical="top" wrapText="1"/>
    </xf>
    <xf numFmtId="0" fontId="27" fillId="0" borderId="0" xfId="15" applyFont="1" applyAlignment="1">
      <alignment vertical="top" wrapText="1"/>
    </xf>
    <xf numFmtId="0" fontId="22" fillId="0" borderId="0" xfId="15" applyFont="1" applyFill="1" applyBorder="1" applyAlignment="1" applyProtection="1">
      <alignment horizontal="left" vertical="top" wrapText="1" indent="1"/>
    </xf>
    <xf numFmtId="0" fontId="22" fillId="0" borderId="0" xfId="15" applyFont="1" applyFill="1" applyAlignment="1" applyProtection="1">
      <alignment vertical="top" wrapText="1"/>
    </xf>
    <xf numFmtId="0" fontId="16" fillId="0" borderId="0" xfId="15" applyAlignment="1">
      <alignment vertical="top" wrapText="1"/>
    </xf>
    <xf numFmtId="0" fontId="40" fillId="0" borderId="0" xfId="15" applyFont="1" applyFill="1" applyBorder="1" applyAlignment="1" applyProtection="1">
      <alignment horizontal="left" vertical="center" wrapText="1"/>
    </xf>
    <xf numFmtId="0" fontId="22" fillId="0" borderId="1" xfId="15" applyFont="1" applyFill="1" applyBorder="1" applyAlignment="1" applyProtection="1">
      <alignment horizontal="center" vertical="center" wrapText="1"/>
    </xf>
    <xf numFmtId="0" fontId="22" fillId="8" borderId="1" xfId="15" applyFont="1" applyFill="1" applyBorder="1" applyAlignment="1" applyProtection="1">
      <alignment horizontal="center" vertical="center" wrapText="1"/>
    </xf>
    <xf numFmtId="0" fontId="16" fillId="0" borderId="0" xfId="15" applyFill="1" applyAlignment="1">
      <alignment vertical="center" wrapText="1"/>
    </xf>
    <xf numFmtId="9" fontId="25" fillId="0" borderId="0" xfId="15" applyNumberFormat="1" applyFont="1" applyFill="1" applyBorder="1" applyAlignment="1" applyProtection="1">
      <alignment horizontal="left" vertical="center" wrapText="1" indent="1"/>
    </xf>
    <xf numFmtId="1" fontId="25" fillId="3" borderId="0" xfId="15" applyNumberFormat="1" applyFont="1" applyFill="1" applyBorder="1" applyAlignment="1" applyProtection="1">
      <alignment horizontal="left" vertical="center" wrapText="1" indent="1"/>
    </xf>
    <xf numFmtId="0" fontId="22" fillId="0" borderId="0" xfId="15" applyFont="1" applyAlignment="1" applyProtection="1">
      <alignment horizontal="left" vertical="center" wrapText="1" indent="1"/>
    </xf>
    <xf numFmtId="0" fontId="41" fillId="0" borderId="0" xfId="0" applyFont="1"/>
    <xf numFmtId="0" fontId="20" fillId="0" borderId="3" xfId="0" applyFont="1" applyFill="1" applyBorder="1" applyAlignment="1" applyProtection="1">
      <alignment horizontal="left"/>
    </xf>
    <xf numFmtId="0" fontId="20" fillId="0" borderId="6" xfId="0" applyFont="1" applyFill="1" applyBorder="1" applyAlignment="1" applyProtection="1">
      <alignment horizontal="left"/>
    </xf>
    <xf numFmtId="0" fontId="22" fillId="3" borderId="8" xfId="15" applyFont="1" applyFill="1" applyBorder="1" applyAlignment="1" applyProtection="1">
      <alignment horizontal="center" vertical="center" wrapText="1"/>
    </xf>
    <xf numFmtId="14" fontId="20" fillId="3" borderId="0" xfId="0" applyNumberFormat="1" applyFont="1" applyFill="1" applyBorder="1" applyAlignment="1" applyProtection="1">
      <alignment horizontal="left"/>
    </xf>
    <xf numFmtId="0" fontId="42" fillId="3" borderId="0" xfId="0" applyFont="1" applyFill="1" applyBorder="1" applyAlignment="1" applyProtection="1">
      <alignment horizontal="right"/>
    </xf>
    <xf numFmtId="166" fontId="21" fillId="0" borderId="1" xfId="27" applyNumberFormat="1" applyFont="1" applyFill="1" applyBorder="1" applyAlignment="1" applyProtection="1">
      <alignment vertical="center"/>
    </xf>
    <xf numFmtId="166" fontId="23" fillId="2" borderId="1" xfId="27" applyNumberFormat="1" applyFont="1" applyFill="1" applyBorder="1" applyAlignment="1" applyProtection="1">
      <alignment vertical="center"/>
    </xf>
    <xf numFmtId="166" fontId="23" fillId="0" borderId="1" xfId="27" applyNumberFormat="1" applyFont="1" applyFill="1" applyBorder="1" applyAlignment="1" applyProtection="1">
      <alignment vertical="center"/>
    </xf>
    <xf numFmtId="166" fontId="8" fillId="0" borderId="2" xfId="27" applyNumberFormat="1" applyFont="1" applyFill="1" applyBorder="1" applyAlignment="1" applyProtection="1">
      <alignment vertical="center"/>
    </xf>
    <xf numFmtId="166" fontId="17" fillId="2" borderId="2" xfId="27" applyNumberFormat="1" applyFont="1" applyFill="1" applyBorder="1" applyAlignment="1" applyProtection="1">
      <alignment vertical="center"/>
    </xf>
    <xf numFmtId="0" fontId="20" fillId="0" borderId="3" xfId="0" applyFont="1" applyBorder="1"/>
    <xf numFmtId="49" fontId="20" fillId="0" borderId="6" xfId="0" applyNumberFormat="1" applyFont="1" applyFill="1" applyBorder="1" applyAlignment="1" applyProtection="1"/>
    <xf numFmtId="14" fontId="20" fillId="0" borderId="3" xfId="0" applyNumberFormat="1" applyFont="1" applyFill="1" applyBorder="1" applyAlignment="1" applyProtection="1">
      <alignment horizontal="left"/>
    </xf>
    <xf numFmtId="0" fontId="20" fillId="0" borderId="6" xfId="0" applyFont="1" applyBorder="1"/>
    <xf numFmtId="1" fontId="22" fillId="0" borderId="0" xfId="15" applyNumberFormat="1" applyFont="1" applyFill="1" applyBorder="1" applyAlignment="1" applyProtection="1">
      <alignment horizontal="right" vertical="center" wrapText="1" indent="9"/>
    </xf>
    <xf numFmtId="9" fontId="22" fillId="13" borderId="1" xfId="2" applyFont="1" applyFill="1" applyBorder="1" applyAlignment="1" applyProtection="1">
      <alignment horizontal="center" vertical="center" wrapText="1"/>
      <protection locked="0"/>
    </xf>
    <xf numFmtId="9" fontId="22" fillId="13" borderId="1" xfId="15" applyNumberFormat="1" applyFont="1" applyFill="1" applyBorder="1" applyAlignment="1" applyProtection="1">
      <alignment horizontal="center" vertical="center" wrapText="1"/>
      <protection locked="0"/>
    </xf>
    <xf numFmtId="1" fontId="22" fillId="3" borderId="8" xfId="2" applyNumberFormat="1" applyFont="1" applyFill="1" applyBorder="1" applyAlignment="1" applyProtection="1">
      <alignment horizontal="center" vertical="center" wrapText="1"/>
    </xf>
    <xf numFmtId="1" fontId="22" fillId="3" borderId="1" xfId="2" applyNumberFormat="1" applyFont="1" applyFill="1" applyBorder="1" applyAlignment="1" applyProtection="1">
      <alignment horizontal="center" vertical="center" wrapText="1"/>
    </xf>
    <xf numFmtId="0" fontId="22" fillId="13" borderId="8" xfId="7" applyFont="1" applyFill="1" applyBorder="1" applyAlignment="1" applyProtection="1">
      <alignment horizontal="left" vertical="center" wrapText="1" indent="1"/>
      <protection locked="0"/>
    </xf>
    <xf numFmtId="0" fontId="22" fillId="13" borderId="6" xfId="7" applyFont="1" applyFill="1" applyBorder="1" applyAlignment="1" applyProtection="1">
      <alignment horizontal="left" vertical="center" wrapText="1" indent="1"/>
      <protection locked="0"/>
    </xf>
    <xf numFmtId="0" fontId="22" fillId="13" borderId="9" xfId="7" applyFont="1" applyFill="1" applyBorder="1" applyAlignment="1" applyProtection="1">
      <alignment horizontal="left" vertical="center" wrapText="1" indent="1"/>
      <protection locked="0"/>
    </xf>
    <xf numFmtId="0" fontId="26" fillId="0" borderId="0" xfId="7" applyFont="1" applyFill="1" applyAlignment="1">
      <alignment wrapText="1"/>
    </xf>
    <xf numFmtId="0" fontId="16" fillId="0" borderId="0" xfId="7" applyFont="1" applyFill="1" applyAlignment="1">
      <alignment vertical="center" wrapText="1"/>
    </xf>
    <xf numFmtId="0" fontId="16" fillId="0" borderId="11" xfId="7" applyFont="1" applyFill="1" applyBorder="1" applyAlignment="1">
      <alignment vertical="center" wrapText="1"/>
    </xf>
    <xf numFmtId="0" fontId="16" fillId="0" borderId="10" xfId="7" applyFont="1" applyFill="1" applyBorder="1" applyAlignment="1" applyProtection="1">
      <alignment horizontal="center" vertical="center" wrapText="1"/>
    </xf>
    <xf numFmtId="0" fontId="16" fillId="0" borderId="0" xfId="7" applyFont="1" applyFill="1" applyBorder="1" applyAlignment="1" applyProtection="1">
      <alignment horizontal="center" vertical="center" wrapText="1"/>
    </xf>
    <xf numFmtId="0" fontId="26" fillId="0" borderId="0" xfId="7" applyFont="1" applyFill="1" applyAlignment="1">
      <alignment horizontal="left" wrapText="1"/>
    </xf>
    <xf numFmtId="0" fontId="16" fillId="0" borderId="0" xfId="7" applyFont="1" applyFill="1" applyAlignment="1">
      <alignment horizontal="left" wrapText="1"/>
    </xf>
    <xf numFmtId="0" fontId="24" fillId="0" borderId="0" xfId="7" applyFill="1" applyAlignment="1">
      <alignment wrapText="1"/>
    </xf>
    <xf numFmtId="0" fontId="22" fillId="0" borderId="0" xfId="7" applyFont="1" applyFill="1" applyAlignment="1">
      <alignment horizontal="center" wrapText="1"/>
    </xf>
    <xf numFmtId="0" fontId="22" fillId="13" borderId="1" xfId="7" applyFont="1" applyFill="1" applyBorder="1" applyAlignment="1" applyProtection="1">
      <alignment horizontal="left" vertical="center" wrapText="1" indent="1"/>
      <protection locked="0"/>
    </xf>
    <xf numFmtId="9" fontId="16" fillId="13" borderId="8" xfId="15" applyNumberFormat="1" applyFill="1" applyBorder="1" applyAlignment="1" applyProtection="1">
      <alignment horizontal="center" wrapText="1"/>
      <protection locked="0"/>
    </xf>
    <xf numFmtId="9" fontId="16" fillId="13" borderId="9" xfId="15" applyNumberFormat="1" applyFill="1" applyBorder="1" applyAlignment="1" applyProtection="1">
      <alignment horizontal="center" wrapText="1"/>
      <protection locked="0"/>
    </xf>
    <xf numFmtId="9" fontId="16" fillId="13" borderId="8" xfId="2" applyFont="1" applyFill="1" applyBorder="1" applyAlignment="1" applyProtection="1">
      <alignment horizontal="center" wrapText="1"/>
      <protection locked="0"/>
    </xf>
    <xf numFmtId="9" fontId="16" fillId="13" borderId="9" xfId="2" applyFont="1" applyFill="1" applyBorder="1" applyAlignment="1" applyProtection="1">
      <alignment horizontal="center" wrapText="1"/>
      <protection locked="0"/>
    </xf>
    <xf numFmtId="0" fontId="22" fillId="8" borderId="1" xfId="7" applyFont="1" applyFill="1" applyBorder="1" applyAlignment="1" applyProtection="1">
      <alignment horizontal="center" vertical="center" wrapText="1"/>
    </xf>
    <xf numFmtId="1" fontId="22" fillId="0" borderId="8" xfId="15" applyNumberFormat="1" applyFont="1" applyFill="1" applyBorder="1" applyAlignment="1" applyProtection="1">
      <alignment horizontal="center" wrapText="1"/>
    </xf>
    <xf numFmtId="1" fontId="22" fillId="0" borderId="9" xfId="15" applyNumberFormat="1" applyFont="1" applyFill="1" applyBorder="1" applyAlignment="1" applyProtection="1">
      <alignment horizontal="center" wrapText="1"/>
    </xf>
    <xf numFmtId="1" fontId="22" fillId="13" borderId="8" xfId="15" applyNumberFormat="1" applyFont="1" applyFill="1" applyBorder="1" applyAlignment="1" applyProtection="1">
      <alignment horizontal="center" wrapText="1"/>
      <protection locked="0"/>
    </xf>
    <xf numFmtId="1" fontId="22" fillId="13" borderId="9" xfId="15" applyNumberFormat="1" applyFont="1" applyFill="1" applyBorder="1" applyAlignment="1" applyProtection="1">
      <alignment horizontal="center" wrapText="1"/>
      <protection locked="0"/>
    </xf>
    <xf numFmtId="0" fontId="22" fillId="0" borderId="8" xfId="15" applyFont="1" applyFill="1" applyBorder="1" applyAlignment="1" applyProtection="1">
      <alignment horizontal="center" wrapText="1"/>
    </xf>
    <xf numFmtId="0" fontId="22" fillId="0" borderId="9" xfId="15" applyFont="1" applyFill="1" applyBorder="1" applyAlignment="1" applyProtection="1">
      <alignment horizontal="center" wrapText="1"/>
    </xf>
    <xf numFmtId="9" fontId="16" fillId="3" borderId="8" xfId="2" applyFont="1" applyFill="1" applyBorder="1" applyAlignment="1" applyProtection="1">
      <alignment horizontal="center" wrapText="1"/>
    </xf>
    <xf numFmtId="9" fontId="16" fillId="3" borderId="9" xfId="2" applyFont="1" applyFill="1" applyBorder="1" applyAlignment="1" applyProtection="1">
      <alignment horizontal="center" wrapText="1"/>
    </xf>
    <xf numFmtId="0" fontId="22" fillId="0" borderId="0" xfId="15" applyFont="1" applyFill="1" applyBorder="1" applyAlignment="1" applyProtection="1">
      <alignment horizontal="left" wrapText="1"/>
    </xf>
    <xf numFmtId="9" fontId="16" fillId="3" borderId="8" xfId="15" applyNumberFormat="1" applyFill="1" applyBorder="1" applyAlignment="1" applyProtection="1">
      <alignment horizontal="center" wrapText="1"/>
    </xf>
    <xf numFmtId="9" fontId="16" fillId="3" borderId="9" xfId="15" applyNumberFormat="1" applyFill="1" applyBorder="1" applyAlignment="1" applyProtection="1">
      <alignment horizontal="center" wrapText="1"/>
    </xf>
    <xf numFmtId="0" fontId="22" fillId="0" borderId="0" xfId="15" applyFont="1" applyFill="1" applyBorder="1" applyAlignment="1" applyProtection="1">
      <alignment horizontal="left" vertical="center" wrapText="1"/>
    </xf>
    <xf numFmtId="0" fontId="16" fillId="0" borderId="0" xfId="7" applyFont="1" applyFill="1" applyBorder="1" applyAlignment="1">
      <alignment horizontal="center" wrapText="1"/>
    </xf>
    <xf numFmtId="0" fontId="22" fillId="0" borderId="1" xfId="15" applyFont="1" applyFill="1" applyBorder="1" applyAlignment="1" applyProtection="1">
      <alignment horizontal="center" wrapText="1"/>
    </xf>
    <xf numFmtId="0" fontId="16" fillId="0" borderId="1" xfId="15" applyFill="1" applyBorder="1" applyAlignment="1" applyProtection="1">
      <alignment wrapText="1"/>
    </xf>
    <xf numFmtId="0" fontId="24" fillId="0" borderId="0" xfId="7" applyFill="1" applyAlignment="1">
      <alignment horizontal="left" vertical="center" wrapText="1"/>
    </xf>
    <xf numFmtId="0" fontId="24" fillId="0" borderId="11" xfId="7" applyFill="1" applyBorder="1" applyAlignment="1">
      <alignment horizontal="left" vertical="center" wrapText="1"/>
    </xf>
    <xf numFmtId="0" fontId="22" fillId="13" borderId="1" xfId="7" applyFont="1" applyFill="1" applyBorder="1" applyAlignment="1" applyProtection="1">
      <alignment horizontal="center" vertical="center" wrapText="1"/>
      <protection locked="0"/>
    </xf>
    <xf numFmtId="0" fontId="25" fillId="0" borderId="0" xfId="7" applyFont="1" applyFill="1" applyAlignment="1"/>
    <xf numFmtId="0" fontId="26" fillId="0" borderId="0" xfId="7" applyFont="1" applyFill="1" applyAlignment="1"/>
    <xf numFmtId="0" fontId="25" fillId="0" borderId="0" xfId="7" applyFont="1" applyFill="1" applyAlignment="1">
      <alignment horizontal="right"/>
    </xf>
    <xf numFmtId="0" fontId="22" fillId="13" borderId="8" xfId="7" applyFont="1" applyFill="1" applyBorder="1" applyAlignment="1" applyProtection="1">
      <alignment horizontal="center" vertical="center" wrapText="1"/>
      <protection locked="0"/>
    </xf>
    <xf numFmtId="0" fontId="22" fillId="13" borderId="9" xfId="7" applyFont="1" applyFill="1" applyBorder="1" applyAlignment="1" applyProtection="1">
      <alignment horizontal="center" vertical="center" wrapText="1"/>
      <protection locked="0"/>
    </xf>
    <xf numFmtId="0" fontId="16" fillId="0" borderId="0" xfId="7" applyFont="1" applyFill="1" applyAlignment="1" applyProtection="1">
      <alignment horizontal="center" vertical="center" wrapText="1"/>
    </xf>
    <xf numFmtId="10" fontId="22" fillId="8" borderId="8" xfId="2" applyNumberFormat="1" applyFont="1" applyFill="1" applyBorder="1" applyAlignment="1" applyProtection="1">
      <alignment horizontal="left" vertical="center" wrapText="1" indent="1"/>
    </xf>
    <xf numFmtId="10" fontId="22" fillId="8" borderId="9" xfId="2" applyNumberFormat="1" applyFont="1" applyFill="1" applyBorder="1" applyAlignment="1" applyProtection="1">
      <alignment horizontal="left" vertical="center" wrapText="1" indent="1"/>
    </xf>
    <xf numFmtId="0" fontId="22" fillId="3" borderId="8" xfId="7" applyFont="1" applyFill="1" applyBorder="1" applyAlignment="1" applyProtection="1">
      <alignment horizontal="center" vertical="center" wrapText="1"/>
    </xf>
    <xf numFmtId="0" fontId="22" fillId="3" borderId="6" xfId="7" applyFont="1" applyFill="1" applyBorder="1" applyAlignment="1" applyProtection="1">
      <alignment horizontal="center" vertical="center" wrapText="1"/>
    </xf>
    <xf numFmtId="0" fontId="22" fillId="3" borderId="9" xfId="7" applyFont="1" applyFill="1" applyBorder="1" applyAlignment="1" applyProtection="1">
      <alignment horizontal="center" vertical="center" wrapText="1"/>
    </xf>
    <xf numFmtId="0" fontId="16" fillId="3" borderId="12" xfId="7" applyFont="1" applyFill="1" applyBorder="1" applyAlignment="1" applyProtection="1">
      <alignment horizontal="center" vertical="center" wrapText="1"/>
    </xf>
    <xf numFmtId="0" fontId="16" fillId="3" borderId="3" xfId="7" applyFont="1" applyFill="1" applyBorder="1" applyAlignment="1" applyProtection="1">
      <alignment horizontal="center" vertical="center" wrapText="1"/>
    </xf>
    <xf numFmtId="0" fontId="16" fillId="8" borderId="1" xfId="7" applyFont="1" applyFill="1" applyBorder="1" applyAlignment="1" applyProtection="1">
      <alignment horizontal="center" vertical="center" wrapText="1"/>
    </xf>
    <xf numFmtId="0" fontId="22" fillId="13" borderId="8" xfId="7" applyFont="1" applyFill="1" applyBorder="1" applyAlignment="1" applyProtection="1">
      <alignment horizontal="left" vertical="center" wrapText="1"/>
      <protection locked="0"/>
    </xf>
    <xf numFmtId="0" fontId="22" fillId="13" borderId="6" xfId="7" applyFont="1" applyFill="1" applyBorder="1" applyAlignment="1" applyProtection="1">
      <alignment horizontal="left" vertical="center" wrapText="1"/>
      <protection locked="0"/>
    </xf>
    <xf numFmtId="0" fontId="22" fillId="13" borderId="9" xfId="7" applyFont="1" applyFill="1" applyBorder="1" applyAlignment="1" applyProtection="1">
      <alignment horizontal="left" vertical="center" wrapText="1"/>
      <protection locked="0"/>
    </xf>
    <xf numFmtId="0" fontId="24" fillId="0" borderId="0" xfId="7" applyFill="1" applyAlignment="1"/>
    <xf numFmtId="14" fontId="22" fillId="13" borderId="8" xfId="7" applyNumberFormat="1" applyFont="1" applyFill="1" applyBorder="1" applyAlignment="1" applyProtection="1">
      <alignment horizontal="left" vertical="center" wrapText="1"/>
      <protection locked="0"/>
    </xf>
    <xf numFmtId="0" fontId="16" fillId="0" borderId="10" xfId="7" applyFont="1" applyFill="1" applyBorder="1" applyAlignment="1">
      <alignment horizontal="right" vertical="center" wrapText="1"/>
    </xf>
    <xf numFmtId="0" fontId="16" fillId="0" borderId="0" xfId="7" applyFont="1" applyFill="1" applyAlignment="1">
      <alignment horizontal="right" vertical="center" wrapText="1"/>
    </xf>
    <xf numFmtId="49" fontId="22" fillId="13" borderId="8" xfId="7" applyNumberFormat="1" applyFont="1" applyFill="1" applyBorder="1" applyAlignment="1" applyProtection="1">
      <alignment horizontal="left" vertical="center" wrapText="1"/>
      <protection locked="0"/>
    </xf>
    <xf numFmtId="49" fontId="22" fillId="13" borderId="9" xfId="7" applyNumberFormat="1" applyFont="1" applyFill="1" applyBorder="1" applyAlignment="1" applyProtection="1">
      <alignment horizontal="left" vertical="center" wrapText="1"/>
      <protection locked="0"/>
    </xf>
    <xf numFmtId="14" fontId="22" fillId="13" borderId="8" xfId="7" applyNumberFormat="1" applyFont="1" applyFill="1" applyBorder="1" applyAlignment="1" applyProtection="1">
      <alignment horizontal="center" vertical="center" wrapText="1"/>
      <protection locked="0"/>
    </xf>
    <xf numFmtId="14" fontId="22" fillId="13" borderId="9" xfId="7" applyNumberFormat="1" applyFont="1" applyFill="1" applyBorder="1" applyAlignment="1" applyProtection="1">
      <alignment horizontal="center" vertical="center" wrapText="1"/>
      <protection locked="0"/>
    </xf>
    <xf numFmtId="1" fontId="22" fillId="8" borderId="1" xfId="7" applyNumberFormat="1" applyFont="1" applyFill="1" applyBorder="1" applyAlignment="1" applyProtection="1">
      <alignment horizontal="center" vertical="center" wrapText="1"/>
    </xf>
    <xf numFmtId="0" fontId="24" fillId="0" borderId="8" xfId="7" applyFill="1" applyBorder="1" applyAlignment="1">
      <alignment horizontal="left" vertical="center" wrapText="1"/>
    </xf>
    <xf numFmtId="0" fontId="24" fillId="0" borderId="6" xfId="7" applyFill="1" applyBorder="1" applyAlignment="1">
      <alignment horizontal="left" vertical="center" wrapText="1"/>
    </xf>
    <xf numFmtId="0" fontId="24" fillId="0" borderId="9" xfId="7" applyFill="1" applyBorder="1" applyAlignment="1">
      <alignment horizontal="left" vertical="center" wrapText="1"/>
    </xf>
    <xf numFmtId="0" fontId="26" fillId="0" borderId="0" xfId="15" applyFont="1" applyFill="1" applyAlignment="1">
      <alignment horizontal="left" vertical="center" wrapText="1"/>
    </xf>
    <xf numFmtId="0" fontId="16" fillId="0" borderId="0" xfId="15" applyFont="1" applyFill="1" applyAlignment="1">
      <alignment horizontal="left" vertical="center" wrapText="1"/>
    </xf>
    <xf numFmtId="0" fontId="16" fillId="0" borderId="0" xfId="15" applyFont="1" applyFill="1" applyAlignment="1" applyProtection="1">
      <alignment horizontal="left" vertical="center" wrapText="1" indent="1"/>
    </xf>
    <xf numFmtId="0" fontId="16" fillId="0" borderId="11" xfId="15" applyFont="1" applyFill="1" applyBorder="1" applyAlignment="1" applyProtection="1">
      <alignment horizontal="left" vertical="center" wrapText="1" indent="1"/>
    </xf>
    <xf numFmtId="0" fontId="20" fillId="0" borderId="3" xfId="0" applyFont="1" applyFill="1" applyBorder="1" applyAlignment="1" applyProtection="1">
      <alignment horizontal="left"/>
    </xf>
    <xf numFmtId="0" fontId="20" fillId="0" borderId="6" xfId="0" applyFont="1" applyFill="1" applyBorder="1" applyAlignment="1" applyProtection="1">
      <alignment horizontal="left"/>
    </xf>
    <xf numFmtId="14" fontId="20" fillId="0" borderId="6" xfId="0" applyNumberFormat="1" applyFont="1" applyFill="1" applyBorder="1" applyAlignment="1" applyProtection="1">
      <alignment horizontal="left"/>
    </xf>
    <xf numFmtId="0" fontId="20" fillId="0" borderId="3" xfId="0" applyFont="1" applyFill="1" applyBorder="1" applyAlignment="1" applyProtection="1"/>
    <xf numFmtId="0" fontId="27" fillId="0" borderId="0" xfId="15" applyFont="1" applyFill="1" applyAlignment="1" applyProtection="1">
      <alignment vertical="top" wrapText="1"/>
    </xf>
    <xf numFmtId="0" fontId="22" fillId="3" borderId="1" xfId="15" applyFont="1" applyFill="1" applyBorder="1" applyAlignment="1" applyProtection="1">
      <alignment horizontal="center" vertical="center" wrapText="1"/>
    </xf>
    <xf numFmtId="10" fontId="20" fillId="0" borderId="3" xfId="0" applyNumberFormat="1" applyFont="1" applyFill="1" applyBorder="1" applyAlignment="1" applyProtection="1"/>
    <xf numFmtId="0" fontId="16" fillId="0" borderId="0" xfId="15" applyFont="1" applyFill="1" applyAlignment="1">
      <alignment horizontal="left" vertical="top" wrapText="1"/>
    </xf>
    <xf numFmtId="0" fontId="27" fillId="0" borderId="0" xfId="15" applyFont="1" applyFill="1" applyAlignment="1" applyProtection="1">
      <alignment vertical="center" wrapText="1"/>
    </xf>
    <xf numFmtId="0" fontId="20" fillId="3" borderId="3" xfId="0" applyFont="1" applyFill="1" applyBorder="1" applyAlignment="1" applyProtection="1">
      <alignment horizontal="left"/>
    </xf>
    <xf numFmtId="0" fontId="20" fillId="3" borderId="6" xfId="0" applyFont="1" applyFill="1" applyBorder="1" applyAlignment="1" applyProtection="1">
      <alignment horizontal="left"/>
    </xf>
    <xf numFmtId="14" fontId="20" fillId="3" borderId="3" xfId="0" applyNumberFormat="1" applyFont="1" applyFill="1" applyBorder="1" applyAlignment="1" applyProtection="1">
      <alignment horizontal="left"/>
    </xf>
    <xf numFmtId="0" fontId="20" fillId="8" borderId="3" xfId="0" applyFont="1" applyFill="1" applyBorder="1" applyAlignment="1" applyProtection="1">
      <alignment horizontal="left"/>
    </xf>
    <xf numFmtId="0" fontId="20" fillId="3" borderId="7" xfId="0" applyNumberFormat="1" applyFont="1" applyFill="1" applyBorder="1" applyAlignment="1" applyProtection="1">
      <alignment horizontal="left"/>
    </xf>
    <xf numFmtId="14" fontId="20" fillId="3" borderId="0" xfId="0" applyNumberFormat="1" applyFont="1" applyFill="1" applyBorder="1" applyAlignment="1" applyProtection="1">
      <alignment horizontal="left"/>
    </xf>
    <xf numFmtId="44" fontId="17" fillId="0" borderId="1" xfId="1" applyFont="1" applyBorder="1" applyAlignment="1" applyProtection="1">
      <alignment horizontal="center" vertical="center" wrapText="1"/>
    </xf>
    <xf numFmtId="44" fontId="17" fillId="0" borderId="8" xfId="1" applyFont="1" applyBorder="1" applyAlignment="1" applyProtection="1">
      <alignment horizontal="center" vertical="center" wrapText="1"/>
    </xf>
    <xf numFmtId="44" fontId="17" fillId="0" borderId="9" xfId="1" applyFont="1" applyBorder="1" applyAlignment="1" applyProtection="1">
      <alignment horizontal="center" vertical="center" wrapText="1"/>
    </xf>
    <xf numFmtId="0" fontId="20" fillId="3" borderId="6" xfId="0" applyFont="1" applyFill="1" applyBorder="1" applyAlignment="1" applyProtection="1">
      <alignment horizontal="left" indent="1"/>
    </xf>
    <xf numFmtId="44" fontId="21" fillId="8" borderId="13" xfId="1" applyNumberFormat="1" applyFont="1" applyFill="1" applyBorder="1" applyAlignment="1">
      <alignment horizontal="center" vertical="center"/>
    </xf>
    <xf numFmtId="44" fontId="21" fillId="8" borderId="14" xfId="1" applyNumberFormat="1" applyFont="1" applyFill="1" applyBorder="1" applyAlignment="1">
      <alignment horizontal="center" vertical="center"/>
    </xf>
    <xf numFmtId="44" fontId="21" fillId="8" borderId="2" xfId="1" applyNumberFormat="1" applyFont="1" applyFill="1" applyBorder="1" applyAlignment="1">
      <alignment horizontal="center" vertical="center"/>
    </xf>
    <xf numFmtId="44" fontId="21" fillId="8" borderId="13" xfId="27" applyNumberFormat="1" applyFont="1" applyFill="1" applyBorder="1" applyAlignment="1">
      <alignment horizontal="center" vertical="center"/>
    </xf>
    <xf numFmtId="44" fontId="21" fillId="8" borderId="14" xfId="27" applyNumberFormat="1" applyFont="1" applyFill="1" applyBorder="1" applyAlignment="1">
      <alignment horizontal="center" vertical="center"/>
    </xf>
    <xf numFmtId="44" fontId="21" fillId="8" borderId="2" xfId="27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 applyProtection="1">
      <alignment horizontal="left" indent="1"/>
    </xf>
    <xf numFmtId="0" fontId="20" fillId="3" borderId="6" xfId="0" applyNumberFormat="1" applyFont="1" applyFill="1" applyBorder="1" applyAlignment="1" applyProtection="1">
      <alignment horizontal="left" indent="1"/>
    </xf>
    <xf numFmtId="14" fontId="20" fillId="3" borderId="6" xfId="0" applyNumberFormat="1" applyFont="1" applyFill="1" applyBorder="1" applyAlignment="1" applyProtection="1">
      <alignment horizontal="left" indent="1"/>
    </xf>
    <xf numFmtId="44" fontId="21" fillId="0" borderId="3" xfId="1" applyFont="1" applyBorder="1" applyAlignment="1">
      <alignment horizontal="center" vertical="center"/>
    </xf>
    <xf numFmtId="0" fontId="8" fillId="0" borderId="7" xfId="27" applyFont="1" applyBorder="1" applyAlignment="1">
      <alignment horizontal="center"/>
    </xf>
    <xf numFmtId="0" fontId="20" fillId="8" borderId="1" xfId="27" applyFont="1" applyFill="1" applyBorder="1"/>
    <xf numFmtId="0" fontId="18" fillId="8" borderId="13" xfId="27" applyFont="1" applyFill="1" applyBorder="1"/>
    <xf numFmtId="0" fontId="18" fillId="8" borderId="14" xfId="27" applyFont="1" applyFill="1" applyBorder="1"/>
    <xf numFmtId="0" fontId="18" fillId="8" borderId="2" xfId="27" applyFont="1" applyFill="1" applyBorder="1"/>
    <xf numFmtId="44" fontId="23" fillId="8" borderId="13" xfId="1" applyFont="1" applyFill="1" applyBorder="1" applyAlignment="1">
      <alignment vertical="center"/>
    </xf>
    <xf numFmtId="44" fontId="23" fillId="8" borderId="14" xfId="1" applyFont="1" applyFill="1" applyBorder="1" applyAlignment="1">
      <alignment vertical="center"/>
    </xf>
    <xf numFmtId="44" fontId="23" fillId="8" borderId="2" xfId="1" applyFont="1" applyFill="1" applyBorder="1" applyAlignment="1">
      <alignment vertical="center"/>
    </xf>
    <xf numFmtId="0" fontId="30" fillId="14" borderId="1" xfId="15" applyFont="1" applyFill="1" applyBorder="1"/>
    <xf numFmtId="0" fontId="20" fillId="0" borderId="1" xfId="26" applyFont="1" applyBorder="1" applyAlignment="1">
      <alignment horizontal="left" vertical="center"/>
    </xf>
    <xf numFmtId="0" fontId="20" fillId="10" borderId="1" xfId="0" applyFont="1" applyFill="1" applyBorder="1" applyAlignment="1">
      <alignment horizontal="justify" vertical="center" wrapText="1"/>
    </xf>
  </cellXfs>
  <cellStyles count="981">
    <cellStyle name="Euro" xfId="8"/>
    <cellStyle name="Euro 2" xfId="10"/>
    <cellStyle name="Prozent" xfId="2" builtinId="5"/>
    <cellStyle name="Standard" xfId="0" builtinId="0"/>
    <cellStyle name="Standard 2" xfId="3"/>
    <cellStyle name="Standard 2 10" xfId="127"/>
    <cellStyle name="Standard 2 10 2" xfId="399"/>
    <cellStyle name="Standard 2 10 2 2" xfId="729"/>
    <cellStyle name="Standard 2 10 3" xfId="263"/>
    <cellStyle name="Standard 2 10 4" xfId="593"/>
    <cellStyle name="Standard 2 10 5" xfId="865"/>
    <cellStyle name="Standard 2 11" xfId="107"/>
    <cellStyle name="Standard 2 11 2" xfId="457"/>
    <cellStyle name="Standard 2 11 2 2" xfId="787"/>
    <cellStyle name="Standard 2 11 3" xfId="321"/>
    <cellStyle name="Standard 2 11 4" xfId="651"/>
    <cellStyle name="Standard 2 11 5" xfId="923"/>
    <cellStyle name="Standard 2 12" xfId="49"/>
    <cellStyle name="Standard 2 12 2" xfId="243"/>
    <cellStyle name="Standard 2 12 3" xfId="573"/>
    <cellStyle name="Standard 2 13" xfId="379"/>
    <cellStyle name="Standard 2 13 2" xfId="709"/>
    <cellStyle name="Standard 2 14" xfId="185"/>
    <cellStyle name="Standard 2 15" xfId="515"/>
    <cellStyle name="Standard 2 16" xfId="845"/>
    <cellStyle name="Standard 2 2" xfId="6"/>
    <cellStyle name="Standard 2 2 10" xfId="382"/>
    <cellStyle name="Standard 2 2 10 2" xfId="712"/>
    <cellStyle name="Standard 2 2 11" xfId="188"/>
    <cellStyle name="Standard 2 2 12" xfId="518"/>
    <cellStyle name="Standard 2 2 13" xfId="848"/>
    <cellStyle name="Standard 2 2 2" xfId="14"/>
    <cellStyle name="Standard 2 2 2 10" xfId="522"/>
    <cellStyle name="Standard 2 2 2 11" xfId="852"/>
    <cellStyle name="Standard 2 2 2 2" xfId="25"/>
    <cellStyle name="Standard 2 2 2 2 10" xfId="860"/>
    <cellStyle name="Standard 2 2 2 2 2" xfId="44"/>
    <cellStyle name="Standard 2 2 2 2 2 2" xfId="161"/>
    <cellStyle name="Standard 2 2 2 2 2 2 2" xfId="492"/>
    <cellStyle name="Standard 2 2 2 2 2 2 2 2" xfId="822"/>
    <cellStyle name="Standard 2 2 2 2 2 2 3" xfId="356"/>
    <cellStyle name="Standard 2 2 2 2 2 2 4" xfId="686"/>
    <cellStyle name="Standard 2 2 2 2 2 2 5" xfId="958"/>
    <cellStyle name="Standard 2 2 2 2 2 3" xfId="83"/>
    <cellStyle name="Standard 2 2 2 2 2 3 2" xfId="297"/>
    <cellStyle name="Standard 2 2 2 2 2 3 3" xfId="627"/>
    <cellStyle name="Standard 2 2 2 2 2 4" xfId="433"/>
    <cellStyle name="Standard 2 2 2 2 2 4 2" xfId="763"/>
    <cellStyle name="Standard 2 2 2 2 2 5" xfId="219"/>
    <cellStyle name="Standard 2 2 2 2 2 6" xfId="549"/>
    <cellStyle name="Standard 2 2 2 2 2 7" xfId="899"/>
    <cellStyle name="Standard 2 2 2 2 3" xfId="100"/>
    <cellStyle name="Standard 2 2 2 2 3 2" xfId="178"/>
    <cellStyle name="Standard 2 2 2 2 3 2 2" xfId="509"/>
    <cellStyle name="Standard 2 2 2 2 3 2 2 2" xfId="839"/>
    <cellStyle name="Standard 2 2 2 2 3 2 3" xfId="373"/>
    <cellStyle name="Standard 2 2 2 2 3 2 4" xfId="703"/>
    <cellStyle name="Standard 2 2 2 2 3 2 5" xfId="975"/>
    <cellStyle name="Standard 2 2 2 2 3 3" xfId="314"/>
    <cellStyle name="Standard 2 2 2 2 3 3 2" xfId="644"/>
    <cellStyle name="Standard 2 2 2 2 3 4" xfId="450"/>
    <cellStyle name="Standard 2 2 2 2 3 4 2" xfId="780"/>
    <cellStyle name="Standard 2 2 2 2 3 5" xfId="236"/>
    <cellStyle name="Standard 2 2 2 2 3 6" xfId="566"/>
    <cellStyle name="Standard 2 2 2 2 3 7" xfId="916"/>
    <cellStyle name="Standard 2 2 2 2 4" xfId="142"/>
    <cellStyle name="Standard 2 2 2 2 4 2" xfId="414"/>
    <cellStyle name="Standard 2 2 2 2 4 2 2" xfId="744"/>
    <cellStyle name="Standard 2 2 2 2 4 3" xfId="278"/>
    <cellStyle name="Standard 2 2 2 2 4 4" xfId="608"/>
    <cellStyle name="Standard 2 2 2 2 4 5" xfId="880"/>
    <cellStyle name="Standard 2 2 2 2 5" xfId="122"/>
    <cellStyle name="Standard 2 2 2 2 5 2" xfId="472"/>
    <cellStyle name="Standard 2 2 2 2 5 2 2" xfId="802"/>
    <cellStyle name="Standard 2 2 2 2 5 3" xfId="336"/>
    <cellStyle name="Standard 2 2 2 2 5 4" xfId="666"/>
    <cellStyle name="Standard 2 2 2 2 5 5" xfId="938"/>
    <cellStyle name="Standard 2 2 2 2 6" xfId="64"/>
    <cellStyle name="Standard 2 2 2 2 6 2" xfId="258"/>
    <cellStyle name="Standard 2 2 2 2 6 3" xfId="588"/>
    <cellStyle name="Standard 2 2 2 2 7" xfId="394"/>
    <cellStyle name="Standard 2 2 2 2 7 2" xfId="724"/>
    <cellStyle name="Standard 2 2 2 2 8" xfId="200"/>
    <cellStyle name="Standard 2 2 2 2 9" xfId="530"/>
    <cellStyle name="Standard 2 2 2 3" xfId="36"/>
    <cellStyle name="Standard 2 2 2 3 2" xfId="153"/>
    <cellStyle name="Standard 2 2 2 3 2 2" xfId="484"/>
    <cellStyle name="Standard 2 2 2 3 2 2 2" xfId="814"/>
    <cellStyle name="Standard 2 2 2 3 2 3" xfId="348"/>
    <cellStyle name="Standard 2 2 2 3 2 4" xfId="678"/>
    <cellStyle name="Standard 2 2 2 3 2 5" xfId="950"/>
    <cellStyle name="Standard 2 2 2 3 3" xfId="75"/>
    <cellStyle name="Standard 2 2 2 3 3 2" xfId="289"/>
    <cellStyle name="Standard 2 2 2 3 3 3" xfId="619"/>
    <cellStyle name="Standard 2 2 2 3 4" xfId="425"/>
    <cellStyle name="Standard 2 2 2 3 4 2" xfId="755"/>
    <cellStyle name="Standard 2 2 2 3 5" xfId="211"/>
    <cellStyle name="Standard 2 2 2 3 6" xfId="541"/>
    <cellStyle name="Standard 2 2 2 3 7" xfId="891"/>
    <cellStyle name="Standard 2 2 2 4" xfId="92"/>
    <cellStyle name="Standard 2 2 2 4 2" xfId="170"/>
    <cellStyle name="Standard 2 2 2 4 2 2" xfId="501"/>
    <cellStyle name="Standard 2 2 2 4 2 2 2" xfId="831"/>
    <cellStyle name="Standard 2 2 2 4 2 3" xfId="365"/>
    <cellStyle name="Standard 2 2 2 4 2 4" xfId="695"/>
    <cellStyle name="Standard 2 2 2 4 2 5" xfId="967"/>
    <cellStyle name="Standard 2 2 2 4 3" xfId="306"/>
    <cellStyle name="Standard 2 2 2 4 3 2" xfId="636"/>
    <cellStyle name="Standard 2 2 2 4 4" xfId="442"/>
    <cellStyle name="Standard 2 2 2 4 4 2" xfId="772"/>
    <cellStyle name="Standard 2 2 2 4 5" xfId="228"/>
    <cellStyle name="Standard 2 2 2 4 6" xfId="558"/>
    <cellStyle name="Standard 2 2 2 4 7" xfId="908"/>
    <cellStyle name="Standard 2 2 2 5" xfId="134"/>
    <cellStyle name="Standard 2 2 2 5 2" xfId="406"/>
    <cellStyle name="Standard 2 2 2 5 2 2" xfId="736"/>
    <cellStyle name="Standard 2 2 2 5 3" xfId="270"/>
    <cellStyle name="Standard 2 2 2 5 4" xfId="600"/>
    <cellStyle name="Standard 2 2 2 5 5" xfId="872"/>
    <cellStyle name="Standard 2 2 2 6" xfId="114"/>
    <cellStyle name="Standard 2 2 2 6 2" xfId="464"/>
    <cellStyle name="Standard 2 2 2 6 2 2" xfId="794"/>
    <cellStyle name="Standard 2 2 2 6 3" xfId="328"/>
    <cellStyle name="Standard 2 2 2 6 4" xfId="658"/>
    <cellStyle name="Standard 2 2 2 6 5" xfId="930"/>
    <cellStyle name="Standard 2 2 2 7" xfId="56"/>
    <cellStyle name="Standard 2 2 2 7 2" xfId="250"/>
    <cellStyle name="Standard 2 2 2 7 3" xfId="580"/>
    <cellStyle name="Standard 2 2 2 8" xfId="386"/>
    <cellStyle name="Standard 2 2 2 8 2" xfId="716"/>
    <cellStyle name="Standard 2 2 2 9" xfId="192"/>
    <cellStyle name="Standard 2 2 3" xfId="21"/>
    <cellStyle name="Standard 2 2 3 10" xfId="856"/>
    <cellStyle name="Standard 2 2 3 2" xfId="40"/>
    <cellStyle name="Standard 2 2 3 2 2" xfId="157"/>
    <cellStyle name="Standard 2 2 3 2 2 2" xfId="488"/>
    <cellStyle name="Standard 2 2 3 2 2 2 2" xfId="818"/>
    <cellStyle name="Standard 2 2 3 2 2 3" xfId="352"/>
    <cellStyle name="Standard 2 2 3 2 2 4" xfId="682"/>
    <cellStyle name="Standard 2 2 3 2 2 5" xfId="954"/>
    <cellStyle name="Standard 2 2 3 2 3" xfId="79"/>
    <cellStyle name="Standard 2 2 3 2 3 2" xfId="293"/>
    <cellStyle name="Standard 2 2 3 2 3 3" xfId="623"/>
    <cellStyle name="Standard 2 2 3 2 4" xfId="429"/>
    <cellStyle name="Standard 2 2 3 2 4 2" xfId="759"/>
    <cellStyle name="Standard 2 2 3 2 5" xfId="215"/>
    <cellStyle name="Standard 2 2 3 2 6" xfId="545"/>
    <cellStyle name="Standard 2 2 3 2 7" xfId="895"/>
    <cellStyle name="Standard 2 2 3 3" xfId="96"/>
    <cellStyle name="Standard 2 2 3 3 2" xfId="174"/>
    <cellStyle name="Standard 2 2 3 3 2 2" xfId="505"/>
    <cellStyle name="Standard 2 2 3 3 2 2 2" xfId="835"/>
    <cellStyle name="Standard 2 2 3 3 2 3" xfId="369"/>
    <cellStyle name="Standard 2 2 3 3 2 4" xfId="699"/>
    <cellStyle name="Standard 2 2 3 3 2 5" xfId="971"/>
    <cellStyle name="Standard 2 2 3 3 3" xfId="310"/>
    <cellStyle name="Standard 2 2 3 3 3 2" xfId="640"/>
    <cellStyle name="Standard 2 2 3 3 4" xfId="446"/>
    <cellStyle name="Standard 2 2 3 3 4 2" xfId="776"/>
    <cellStyle name="Standard 2 2 3 3 5" xfId="232"/>
    <cellStyle name="Standard 2 2 3 3 6" xfId="562"/>
    <cellStyle name="Standard 2 2 3 3 7" xfId="912"/>
    <cellStyle name="Standard 2 2 3 4" xfId="138"/>
    <cellStyle name="Standard 2 2 3 4 2" xfId="410"/>
    <cellStyle name="Standard 2 2 3 4 2 2" xfId="740"/>
    <cellStyle name="Standard 2 2 3 4 3" xfId="274"/>
    <cellStyle name="Standard 2 2 3 4 4" xfId="604"/>
    <cellStyle name="Standard 2 2 3 4 5" xfId="876"/>
    <cellStyle name="Standard 2 2 3 5" xfId="118"/>
    <cellStyle name="Standard 2 2 3 5 2" xfId="468"/>
    <cellStyle name="Standard 2 2 3 5 2 2" xfId="798"/>
    <cellStyle name="Standard 2 2 3 5 3" xfId="332"/>
    <cellStyle name="Standard 2 2 3 5 4" xfId="662"/>
    <cellStyle name="Standard 2 2 3 5 5" xfId="934"/>
    <cellStyle name="Standard 2 2 3 6" xfId="60"/>
    <cellStyle name="Standard 2 2 3 6 2" xfId="254"/>
    <cellStyle name="Standard 2 2 3 6 3" xfId="584"/>
    <cellStyle name="Standard 2 2 3 7" xfId="390"/>
    <cellStyle name="Standard 2 2 3 7 2" xfId="720"/>
    <cellStyle name="Standard 2 2 3 8" xfId="196"/>
    <cellStyle name="Standard 2 2 3 9" xfId="526"/>
    <cellStyle name="Standard 2 2 4" xfId="32"/>
    <cellStyle name="Standard 2 2 4 2" xfId="149"/>
    <cellStyle name="Standard 2 2 4 2 2" xfId="421"/>
    <cellStyle name="Standard 2 2 4 2 2 2" xfId="751"/>
    <cellStyle name="Standard 2 2 4 2 3" xfId="285"/>
    <cellStyle name="Standard 2 2 4 2 4" xfId="615"/>
    <cellStyle name="Standard 2 2 4 2 5" xfId="887"/>
    <cellStyle name="Standard 2 2 4 3" xfId="126"/>
    <cellStyle name="Standard 2 2 4 3 2" xfId="476"/>
    <cellStyle name="Standard 2 2 4 3 2 2" xfId="806"/>
    <cellStyle name="Standard 2 2 4 3 3" xfId="340"/>
    <cellStyle name="Standard 2 2 4 3 4" xfId="670"/>
    <cellStyle name="Standard 2 2 4 3 5" xfId="942"/>
    <cellStyle name="Standard 2 2 4 4" xfId="71"/>
    <cellStyle name="Standard 2 2 4 4 2" xfId="262"/>
    <cellStyle name="Standard 2 2 4 4 3" xfId="592"/>
    <cellStyle name="Standard 2 2 4 5" xfId="398"/>
    <cellStyle name="Standard 2 2 4 5 2" xfId="728"/>
    <cellStyle name="Standard 2 2 4 6" xfId="207"/>
    <cellStyle name="Standard 2 2 4 7" xfId="537"/>
    <cellStyle name="Standard 2 2 4 8" xfId="864"/>
    <cellStyle name="Standard 2 2 5" xfId="48"/>
    <cellStyle name="Standard 2 2 5 2" xfId="166"/>
    <cellStyle name="Standard 2 2 5 2 2" xfId="497"/>
    <cellStyle name="Standard 2 2 5 2 2 2" xfId="827"/>
    <cellStyle name="Standard 2 2 5 2 3" xfId="361"/>
    <cellStyle name="Standard 2 2 5 2 4" xfId="691"/>
    <cellStyle name="Standard 2 2 5 2 5" xfId="963"/>
    <cellStyle name="Standard 2 2 5 3" xfId="88"/>
    <cellStyle name="Standard 2 2 5 3 2" xfId="302"/>
    <cellStyle name="Standard 2 2 5 3 3" xfId="632"/>
    <cellStyle name="Standard 2 2 5 4" xfId="438"/>
    <cellStyle name="Standard 2 2 5 4 2" xfId="768"/>
    <cellStyle name="Standard 2 2 5 5" xfId="224"/>
    <cellStyle name="Standard 2 2 5 6" xfId="554"/>
    <cellStyle name="Standard 2 2 5 7" xfId="904"/>
    <cellStyle name="Standard 2 2 6" xfId="106"/>
    <cellStyle name="Standard 2 2 6 2" xfId="184"/>
    <cellStyle name="Standard 2 2 6 2 2" xfId="514"/>
    <cellStyle name="Standard 2 2 6 2 2 2" xfId="844"/>
    <cellStyle name="Standard 2 2 6 2 3" xfId="378"/>
    <cellStyle name="Standard 2 2 6 2 4" xfId="708"/>
    <cellStyle name="Standard 2 2 6 2 5" xfId="980"/>
    <cellStyle name="Standard 2 2 6 3" xfId="320"/>
    <cellStyle name="Standard 2 2 6 3 2" xfId="650"/>
    <cellStyle name="Standard 2 2 6 4" xfId="456"/>
    <cellStyle name="Standard 2 2 6 4 2" xfId="786"/>
    <cellStyle name="Standard 2 2 6 5" xfId="242"/>
    <cellStyle name="Standard 2 2 6 6" xfId="572"/>
    <cellStyle name="Standard 2 2 6 7" xfId="922"/>
    <cellStyle name="Standard 2 2 7" xfId="130"/>
    <cellStyle name="Standard 2 2 7 2" xfId="402"/>
    <cellStyle name="Standard 2 2 7 2 2" xfId="732"/>
    <cellStyle name="Standard 2 2 7 3" xfId="266"/>
    <cellStyle name="Standard 2 2 7 4" xfId="596"/>
    <cellStyle name="Standard 2 2 7 5" xfId="868"/>
    <cellStyle name="Standard 2 2 8" xfId="110"/>
    <cellStyle name="Standard 2 2 8 2" xfId="460"/>
    <cellStyle name="Standard 2 2 8 2 2" xfId="790"/>
    <cellStyle name="Standard 2 2 8 3" xfId="324"/>
    <cellStyle name="Standard 2 2 8 4" xfId="654"/>
    <cellStyle name="Standard 2 2 8 5" xfId="926"/>
    <cellStyle name="Standard 2 2 9" xfId="52"/>
    <cellStyle name="Standard 2 2 9 2" xfId="246"/>
    <cellStyle name="Standard 2 2 9 3" xfId="576"/>
    <cellStyle name="Standard 2 3" xfId="11"/>
    <cellStyle name="Standard 2 3 10" xfId="519"/>
    <cellStyle name="Standard 2 3 11" xfId="849"/>
    <cellStyle name="Standard 2 3 2" xfId="22"/>
    <cellStyle name="Standard 2 3 2 10" xfId="857"/>
    <cellStyle name="Standard 2 3 2 2" xfId="41"/>
    <cellStyle name="Standard 2 3 2 2 2" xfId="158"/>
    <cellStyle name="Standard 2 3 2 2 2 2" xfId="489"/>
    <cellStyle name="Standard 2 3 2 2 2 2 2" xfId="819"/>
    <cellStyle name="Standard 2 3 2 2 2 3" xfId="353"/>
    <cellStyle name="Standard 2 3 2 2 2 4" xfId="683"/>
    <cellStyle name="Standard 2 3 2 2 2 5" xfId="955"/>
    <cellStyle name="Standard 2 3 2 2 3" xfId="80"/>
    <cellStyle name="Standard 2 3 2 2 3 2" xfId="294"/>
    <cellStyle name="Standard 2 3 2 2 3 3" xfId="624"/>
    <cellStyle name="Standard 2 3 2 2 4" xfId="430"/>
    <cellStyle name="Standard 2 3 2 2 4 2" xfId="760"/>
    <cellStyle name="Standard 2 3 2 2 5" xfId="216"/>
    <cellStyle name="Standard 2 3 2 2 6" xfId="546"/>
    <cellStyle name="Standard 2 3 2 2 7" xfId="896"/>
    <cellStyle name="Standard 2 3 2 3" xfId="97"/>
    <cellStyle name="Standard 2 3 2 3 2" xfId="175"/>
    <cellStyle name="Standard 2 3 2 3 2 2" xfId="506"/>
    <cellStyle name="Standard 2 3 2 3 2 2 2" xfId="836"/>
    <cellStyle name="Standard 2 3 2 3 2 3" xfId="370"/>
    <cellStyle name="Standard 2 3 2 3 2 4" xfId="700"/>
    <cellStyle name="Standard 2 3 2 3 2 5" xfId="972"/>
    <cellStyle name="Standard 2 3 2 3 3" xfId="311"/>
    <cellStyle name="Standard 2 3 2 3 3 2" xfId="641"/>
    <cellStyle name="Standard 2 3 2 3 4" xfId="447"/>
    <cellStyle name="Standard 2 3 2 3 4 2" xfId="777"/>
    <cellStyle name="Standard 2 3 2 3 5" xfId="233"/>
    <cellStyle name="Standard 2 3 2 3 6" xfId="563"/>
    <cellStyle name="Standard 2 3 2 3 7" xfId="913"/>
    <cellStyle name="Standard 2 3 2 4" xfId="139"/>
    <cellStyle name="Standard 2 3 2 4 2" xfId="411"/>
    <cellStyle name="Standard 2 3 2 4 2 2" xfId="741"/>
    <cellStyle name="Standard 2 3 2 4 3" xfId="275"/>
    <cellStyle name="Standard 2 3 2 4 4" xfId="605"/>
    <cellStyle name="Standard 2 3 2 4 5" xfId="877"/>
    <cellStyle name="Standard 2 3 2 5" xfId="119"/>
    <cellStyle name="Standard 2 3 2 5 2" xfId="469"/>
    <cellStyle name="Standard 2 3 2 5 2 2" xfId="799"/>
    <cellStyle name="Standard 2 3 2 5 3" xfId="333"/>
    <cellStyle name="Standard 2 3 2 5 4" xfId="663"/>
    <cellStyle name="Standard 2 3 2 5 5" xfId="935"/>
    <cellStyle name="Standard 2 3 2 6" xfId="61"/>
    <cellStyle name="Standard 2 3 2 6 2" xfId="255"/>
    <cellStyle name="Standard 2 3 2 6 3" xfId="585"/>
    <cellStyle name="Standard 2 3 2 7" xfId="391"/>
    <cellStyle name="Standard 2 3 2 7 2" xfId="721"/>
    <cellStyle name="Standard 2 3 2 8" xfId="197"/>
    <cellStyle name="Standard 2 3 2 9" xfId="527"/>
    <cellStyle name="Standard 2 3 3" xfId="33"/>
    <cellStyle name="Standard 2 3 3 2" xfId="150"/>
    <cellStyle name="Standard 2 3 3 2 2" xfId="481"/>
    <cellStyle name="Standard 2 3 3 2 2 2" xfId="811"/>
    <cellStyle name="Standard 2 3 3 2 3" xfId="345"/>
    <cellStyle name="Standard 2 3 3 2 4" xfId="675"/>
    <cellStyle name="Standard 2 3 3 2 5" xfId="947"/>
    <cellStyle name="Standard 2 3 3 3" xfId="72"/>
    <cellStyle name="Standard 2 3 3 3 2" xfId="286"/>
    <cellStyle name="Standard 2 3 3 3 3" xfId="616"/>
    <cellStyle name="Standard 2 3 3 4" xfId="422"/>
    <cellStyle name="Standard 2 3 3 4 2" xfId="752"/>
    <cellStyle name="Standard 2 3 3 5" xfId="208"/>
    <cellStyle name="Standard 2 3 3 6" xfId="538"/>
    <cellStyle name="Standard 2 3 3 7" xfId="888"/>
    <cellStyle name="Standard 2 3 4" xfId="89"/>
    <cellStyle name="Standard 2 3 4 2" xfId="167"/>
    <cellStyle name="Standard 2 3 4 2 2" xfId="498"/>
    <cellStyle name="Standard 2 3 4 2 2 2" xfId="828"/>
    <cellStyle name="Standard 2 3 4 2 3" xfId="362"/>
    <cellStyle name="Standard 2 3 4 2 4" xfId="692"/>
    <cellStyle name="Standard 2 3 4 2 5" xfId="964"/>
    <cellStyle name="Standard 2 3 4 3" xfId="303"/>
    <cellStyle name="Standard 2 3 4 3 2" xfId="633"/>
    <cellStyle name="Standard 2 3 4 4" xfId="439"/>
    <cellStyle name="Standard 2 3 4 4 2" xfId="769"/>
    <cellStyle name="Standard 2 3 4 5" xfId="225"/>
    <cellStyle name="Standard 2 3 4 6" xfId="555"/>
    <cellStyle name="Standard 2 3 4 7" xfId="905"/>
    <cellStyle name="Standard 2 3 5" xfId="131"/>
    <cellStyle name="Standard 2 3 5 2" xfId="403"/>
    <cellStyle name="Standard 2 3 5 2 2" xfId="733"/>
    <cellStyle name="Standard 2 3 5 3" xfId="267"/>
    <cellStyle name="Standard 2 3 5 4" xfId="597"/>
    <cellStyle name="Standard 2 3 5 5" xfId="869"/>
    <cellStyle name="Standard 2 3 6" xfId="111"/>
    <cellStyle name="Standard 2 3 6 2" xfId="461"/>
    <cellStyle name="Standard 2 3 6 2 2" xfId="791"/>
    <cellStyle name="Standard 2 3 6 3" xfId="325"/>
    <cellStyle name="Standard 2 3 6 4" xfId="655"/>
    <cellStyle name="Standard 2 3 6 5" xfId="927"/>
    <cellStyle name="Standard 2 3 7" xfId="53"/>
    <cellStyle name="Standard 2 3 7 2" xfId="247"/>
    <cellStyle name="Standard 2 3 7 3" xfId="577"/>
    <cellStyle name="Standard 2 3 8" xfId="383"/>
    <cellStyle name="Standard 2 3 8 2" xfId="713"/>
    <cellStyle name="Standard 2 3 9" xfId="189"/>
    <cellStyle name="Standard 2 4" xfId="16"/>
    <cellStyle name="Standard 2 5" xfId="18"/>
    <cellStyle name="Standard 2 5 10" xfId="853"/>
    <cellStyle name="Standard 2 5 2" xfId="37"/>
    <cellStyle name="Standard 2 5 2 2" xfId="154"/>
    <cellStyle name="Standard 2 5 2 2 2" xfId="485"/>
    <cellStyle name="Standard 2 5 2 2 2 2" xfId="815"/>
    <cellStyle name="Standard 2 5 2 2 3" xfId="349"/>
    <cellStyle name="Standard 2 5 2 2 4" xfId="679"/>
    <cellStyle name="Standard 2 5 2 2 5" xfId="951"/>
    <cellStyle name="Standard 2 5 2 3" xfId="76"/>
    <cellStyle name="Standard 2 5 2 3 2" xfId="290"/>
    <cellStyle name="Standard 2 5 2 3 3" xfId="620"/>
    <cellStyle name="Standard 2 5 2 4" xfId="426"/>
    <cellStyle name="Standard 2 5 2 4 2" xfId="756"/>
    <cellStyle name="Standard 2 5 2 5" xfId="212"/>
    <cellStyle name="Standard 2 5 2 6" xfId="542"/>
    <cellStyle name="Standard 2 5 2 7" xfId="892"/>
    <cellStyle name="Standard 2 5 3" xfId="93"/>
    <cellStyle name="Standard 2 5 3 2" xfId="171"/>
    <cellStyle name="Standard 2 5 3 2 2" xfId="502"/>
    <cellStyle name="Standard 2 5 3 2 2 2" xfId="832"/>
    <cellStyle name="Standard 2 5 3 2 3" xfId="366"/>
    <cellStyle name="Standard 2 5 3 2 4" xfId="696"/>
    <cellStyle name="Standard 2 5 3 2 5" xfId="968"/>
    <cellStyle name="Standard 2 5 3 3" xfId="307"/>
    <cellStyle name="Standard 2 5 3 3 2" xfId="637"/>
    <cellStyle name="Standard 2 5 3 4" xfId="443"/>
    <cellStyle name="Standard 2 5 3 4 2" xfId="773"/>
    <cellStyle name="Standard 2 5 3 5" xfId="229"/>
    <cellStyle name="Standard 2 5 3 6" xfId="559"/>
    <cellStyle name="Standard 2 5 3 7" xfId="909"/>
    <cellStyle name="Standard 2 5 4" xfId="135"/>
    <cellStyle name="Standard 2 5 4 2" xfId="407"/>
    <cellStyle name="Standard 2 5 4 2 2" xfId="737"/>
    <cellStyle name="Standard 2 5 4 3" xfId="271"/>
    <cellStyle name="Standard 2 5 4 4" xfId="601"/>
    <cellStyle name="Standard 2 5 4 5" xfId="873"/>
    <cellStyle name="Standard 2 5 5" xfId="115"/>
    <cellStyle name="Standard 2 5 5 2" xfId="465"/>
    <cellStyle name="Standard 2 5 5 2 2" xfId="795"/>
    <cellStyle name="Standard 2 5 5 3" xfId="329"/>
    <cellStyle name="Standard 2 5 5 4" xfId="659"/>
    <cellStyle name="Standard 2 5 5 5" xfId="931"/>
    <cellStyle name="Standard 2 5 6" xfId="57"/>
    <cellStyle name="Standard 2 5 6 2" xfId="251"/>
    <cellStyle name="Standard 2 5 6 3" xfId="581"/>
    <cellStyle name="Standard 2 5 7" xfId="387"/>
    <cellStyle name="Standard 2 5 7 2" xfId="717"/>
    <cellStyle name="Standard 2 5 8" xfId="193"/>
    <cellStyle name="Standard 2 5 9" xfId="523"/>
    <cellStyle name="Standard 2 6" xfId="28"/>
    <cellStyle name="Standard 2 6 2" xfId="103"/>
    <cellStyle name="Standard 2 6 2 2" xfId="181"/>
    <cellStyle name="Standard 2 6 2 2 2" xfId="512"/>
    <cellStyle name="Standard 2 6 2 2 2 2" xfId="842"/>
    <cellStyle name="Standard 2 6 2 2 3" xfId="376"/>
    <cellStyle name="Standard 2 6 2 2 4" xfId="706"/>
    <cellStyle name="Standard 2 6 2 2 5" xfId="978"/>
    <cellStyle name="Standard 2 6 2 3" xfId="317"/>
    <cellStyle name="Standard 2 6 2 3 2" xfId="647"/>
    <cellStyle name="Standard 2 6 2 4" xfId="453"/>
    <cellStyle name="Standard 2 6 2 4 2" xfId="783"/>
    <cellStyle name="Standard 2 6 2 5" xfId="239"/>
    <cellStyle name="Standard 2 6 2 6" xfId="569"/>
    <cellStyle name="Standard 2 6 2 7" xfId="919"/>
    <cellStyle name="Standard 2 6 3" xfId="145"/>
    <cellStyle name="Standard 2 6 3 2" xfId="417"/>
    <cellStyle name="Standard 2 6 3 2 2" xfId="747"/>
    <cellStyle name="Standard 2 6 3 3" xfId="281"/>
    <cellStyle name="Standard 2 6 3 4" xfId="611"/>
    <cellStyle name="Standard 2 6 3 5" xfId="883"/>
    <cellStyle name="Standard 2 6 4" xfId="125"/>
    <cellStyle name="Standard 2 6 4 2" xfId="475"/>
    <cellStyle name="Standard 2 6 4 2 2" xfId="805"/>
    <cellStyle name="Standard 2 6 4 3" xfId="339"/>
    <cellStyle name="Standard 2 6 4 4" xfId="669"/>
    <cellStyle name="Standard 2 6 4 5" xfId="941"/>
    <cellStyle name="Standard 2 6 5" xfId="67"/>
    <cellStyle name="Standard 2 6 5 2" xfId="261"/>
    <cellStyle name="Standard 2 6 5 3" xfId="591"/>
    <cellStyle name="Standard 2 6 6" xfId="397"/>
    <cellStyle name="Standard 2 6 6 2" xfId="727"/>
    <cellStyle name="Standard 2 6 7" xfId="203"/>
    <cellStyle name="Standard 2 6 8" xfId="533"/>
    <cellStyle name="Standard 2 6 9" xfId="863"/>
    <cellStyle name="Standard 2 7" xfId="29"/>
    <cellStyle name="Standard 2 7 2" xfId="146"/>
    <cellStyle name="Standard 2 7 2 2" xfId="478"/>
    <cellStyle name="Standard 2 7 2 2 2" xfId="808"/>
    <cellStyle name="Standard 2 7 2 3" xfId="342"/>
    <cellStyle name="Standard 2 7 2 4" xfId="672"/>
    <cellStyle name="Standard 2 7 2 5" xfId="944"/>
    <cellStyle name="Standard 2 7 3" xfId="68"/>
    <cellStyle name="Standard 2 7 3 2" xfId="282"/>
    <cellStyle name="Standard 2 7 3 3" xfId="612"/>
    <cellStyle name="Standard 2 7 4" xfId="418"/>
    <cellStyle name="Standard 2 7 4 2" xfId="748"/>
    <cellStyle name="Standard 2 7 5" xfId="204"/>
    <cellStyle name="Standard 2 7 6" xfId="534"/>
    <cellStyle name="Standard 2 7 7" xfId="884"/>
    <cellStyle name="Standard 2 8" xfId="47"/>
    <cellStyle name="Standard 2 8 2" xfId="163"/>
    <cellStyle name="Standard 2 8 2 2" xfId="494"/>
    <cellStyle name="Standard 2 8 2 2 2" xfId="824"/>
    <cellStyle name="Standard 2 8 2 3" xfId="358"/>
    <cellStyle name="Standard 2 8 2 4" xfId="688"/>
    <cellStyle name="Standard 2 8 2 5" xfId="960"/>
    <cellStyle name="Standard 2 8 3" xfId="85"/>
    <cellStyle name="Standard 2 8 3 2" xfId="299"/>
    <cellStyle name="Standard 2 8 3 3" xfId="629"/>
    <cellStyle name="Standard 2 8 4" xfId="435"/>
    <cellStyle name="Standard 2 8 4 2" xfId="765"/>
    <cellStyle name="Standard 2 8 5" xfId="221"/>
    <cellStyle name="Standard 2 8 6" xfId="551"/>
    <cellStyle name="Standard 2 8 7" xfId="901"/>
    <cellStyle name="Standard 2 9" xfId="105"/>
    <cellStyle name="Standard 2 9 2" xfId="183"/>
    <cellStyle name="Standard 2 9 2 2" xfId="513"/>
    <cellStyle name="Standard 2 9 2 2 2" xfId="843"/>
    <cellStyle name="Standard 2 9 2 3" xfId="377"/>
    <cellStyle name="Standard 2 9 2 4" xfId="707"/>
    <cellStyle name="Standard 2 9 2 5" xfId="979"/>
    <cellStyle name="Standard 2 9 3" xfId="319"/>
    <cellStyle name="Standard 2 9 3 2" xfId="649"/>
    <cellStyle name="Standard 2 9 4" xfId="455"/>
    <cellStyle name="Standard 2 9 4 2" xfId="785"/>
    <cellStyle name="Standard 2 9 5" xfId="241"/>
    <cellStyle name="Standard 2 9 6" xfId="571"/>
    <cellStyle name="Standard 2 9 7" xfId="921"/>
    <cellStyle name="Standard 3" xfId="4"/>
    <cellStyle name="Standard 3 10" xfId="380"/>
    <cellStyle name="Standard 3 10 2" xfId="710"/>
    <cellStyle name="Standard 3 11" xfId="186"/>
    <cellStyle name="Standard 3 12" xfId="516"/>
    <cellStyle name="Standard 3 13" xfId="846"/>
    <cellStyle name="Standard 3 2" xfId="12"/>
    <cellStyle name="Standard 3 2 10" xfId="520"/>
    <cellStyle name="Standard 3 2 11" xfId="850"/>
    <cellStyle name="Standard 3 2 2" xfId="23"/>
    <cellStyle name="Standard 3 2 2 10" xfId="858"/>
    <cellStyle name="Standard 3 2 2 2" xfId="42"/>
    <cellStyle name="Standard 3 2 2 2 2" xfId="159"/>
    <cellStyle name="Standard 3 2 2 2 2 2" xfId="490"/>
    <cellStyle name="Standard 3 2 2 2 2 2 2" xfId="820"/>
    <cellStyle name="Standard 3 2 2 2 2 3" xfId="354"/>
    <cellStyle name="Standard 3 2 2 2 2 4" xfId="684"/>
    <cellStyle name="Standard 3 2 2 2 2 5" xfId="956"/>
    <cellStyle name="Standard 3 2 2 2 3" xfId="81"/>
    <cellStyle name="Standard 3 2 2 2 3 2" xfId="295"/>
    <cellStyle name="Standard 3 2 2 2 3 3" xfId="625"/>
    <cellStyle name="Standard 3 2 2 2 4" xfId="431"/>
    <cellStyle name="Standard 3 2 2 2 4 2" xfId="761"/>
    <cellStyle name="Standard 3 2 2 2 5" xfId="217"/>
    <cellStyle name="Standard 3 2 2 2 6" xfId="547"/>
    <cellStyle name="Standard 3 2 2 2 7" xfId="897"/>
    <cellStyle name="Standard 3 2 2 3" xfId="98"/>
    <cellStyle name="Standard 3 2 2 3 2" xfId="176"/>
    <cellStyle name="Standard 3 2 2 3 2 2" xfId="507"/>
    <cellStyle name="Standard 3 2 2 3 2 2 2" xfId="837"/>
    <cellStyle name="Standard 3 2 2 3 2 3" xfId="371"/>
    <cellStyle name="Standard 3 2 2 3 2 4" xfId="701"/>
    <cellStyle name="Standard 3 2 2 3 2 5" xfId="973"/>
    <cellStyle name="Standard 3 2 2 3 3" xfId="312"/>
    <cellStyle name="Standard 3 2 2 3 3 2" xfId="642"/>
    <cellStyle name="Standard 3 2 2 3 4" xfId="448"/>
    <cellStyle name="Standard 3 2 2 3 4 2" xfId="778"/>
    <cellStyle name="Standard 3 2 2 3 5" xfId="234"/>
    <cellStyle name="Standard 3 2 2 3 6" xfId="564"/>
    <cellStyle name="Standard 3 2 2 3 7" xfId="914"/>
    <cellStyle name="Standard 3 2 2 4" xfId="140"/>
    <cellStyle name="Standard 3 2 2 4 2" xfId="412"/>
    <cellStyle name="Standard 3 2 2 4 2 2" xfId="742"/>
    <cellStyle name="Standard 3 2 2 4 3" xfId="276"/>
    <cellStyle name="Standard 3 2 2 4 4" xfId="606"/>
    <cellStyle name="Standard 3 2 2 4 5" xfId="878"/>
    <cellStyle name="Standard 3 2 2 5" xfId="120"/>
    <cellStyle name="Standard 3 2 2 5 2" xfId="470"/>
    <cellStyle name="Standard 3 2 2 5 2 2" xfId="800"/>
    <cellStyle name="Standard 3 2 2 5 3" xfId="334"/>
    <cellStyle name="Standard 3 2 2 5 4" xfId="664"/>
    <cellStyle name="Standard 3 2 2 5 5" xfId="936"/>
    <cellStyle name="Standard 3 2 2 6" xfId="62"/>
    <cellStyle name="Standard 3 2 2 6 2" xfId="256"/>
    <cellStyle name="Standard 3 2 2 6 3" xfId="586"/>
    <cellStyle name="Standard 3 2 2 7" xfId="392"/>
    <cellStyle name="Standard 3 2 2 7 2" xfId="722"/>
    <cellStyle name="Standard 3 2 2 8" xfId="198"/>
    <cellStyle name="Standard 3 2 2 9" xfId="528"/>
    <cellStyle name="Standard 3 2 3" xfId="34"/>
    <cellStyle name="Standard 3 2 3 2" xfId="151"/>
    <cellStyle name="Standard 3 2 3 2 2" xfId="482"/>
    <cellStyle name="Standard 3 2 3 2 2 2" xfId="812"/>
    <cellStyle name="Standard 3 2 3 2 3" xfId="346"/>
    <cellStyle name="Standard 3 2 3 2 4" xfId="676"/>
    <cellStyle name="Standard 3 2 3 2 5" xfId="948"/>
    <cellStyle name="Standard 3 2 3 3" xfId="73"/>
    <cellStyle name="Standard 3 2 3 3 2" xfId="287"/>
    <cellStyle name="Standard 3 2 3 3 3" xfId="617"/>
    <cellStyle name="Standard 3 2 3 4" xfId="423"/>
    <cellStyle name="Standard 3 2 3 4 2" xfId="753"/>
    <cellStyle name="Standard 3 2 3 5" xfId="209"/>
    <cellStyle name="Standard 3 2 3 6" xfId="539"/>
    <cellStyle name="Standard 3 2 3 7" xfId="889"/>
    <cellStyle name="Standard 3 2 4" xfId="90"/>
    <cellStyle name="Standard 3 2 4 2" xfId="168"/>
    <cellStyle name="Standard 3 2 4 2 2" xfId="499"/>
    <cellStyle name="Standard 3 2 4 2 2 2" xfId="829"/>
    <cellStyle name="Standard 3 2 4 2 3" xfId="363"/>
    <cellStyle name="Standard 3 2 4 2 4" xfId="693"/>
    <cellStyle name="Standard 3 2 4 2 5" xfId="965"/>
    <cellStyle name="Standard 3 2 4 3" xfId="304"/>
    <cellStyle name="Standard 3 2 4 3 2" xfId="634"/>
    <cellStyle name="Standard 3 2 4 4" xfId="440"/>
    <cellStyle name="Standard 3 2 4 4 2" xfId="770"/>
    <cellStyle name="Standard 3 2 4 5" xfId="226"/>
    <cellStyle name="Standard 3 2 4 6" xfId="556"/>
    <cellStyle name="Standard 3 2 4 7" xfId="906"/>
    <cellStyle name="Standard 3 2 5" xfId="132"/>
    <cellStyle name="Standard 3 2 5 2" xfId="404"/>
    <cellStyle name="Standard 3 2 5 2 2" xfId="734"/>
    <cellStyle name="Standard 3 2 5 3" xfId="268"/>
    <cellStyle name="Standard 3 2 5 4" xfId="598"/>
    <cellStyle name="Standard 3 2 5 5" xfId="870"/>
    <cellStyle name="Standard 3 2 6" xfId="112"/>
    <cellStyle name="Standard 3 2 6 2" xfId="462"/>
    <cellStyle name="Standard 3 2 6 2 2" xfId="792"/>
    <cellStyle name="Standard 3 2 6 3" xfId="326"/>
    <cellStyle name="Standard 3 2 6 4" xfId="656"/>
    <cellStyle name="Standard 3 2 6 5" xfId="928"/>
    <cellStyle name="Standard 3 2 7" xfId="54"/>
    <cellStyle name="Standard 3 2 7 2" xfId="248"/>
    <cellStyle name="Standard 3 2 7 3" xfId="578"/>
    <cellStyle name="Standard 3 2 8" xfId="384"/>
    <cellStyle name="Standard 3 2 8 2" xfId="714"/>
    <cellStyle name="Standard 3 2 9" xfId="190"/>
    <cellStyle name="Standard 3 3" xfId="19"/>
    <cellStyle name="Standard 3 3 10" xfId="854"/>
    <cellStyle name="Standard 3 3 2" xfId="38"/>
    <cellStyle name="Standard 3 3 2 2" xfId="155"/>
    <cellStyle name="Standard 3 3 2 2 2" xfId="486"/>
    <cellStyle name="Standard 3 3 2 2 2 2" xfId="816"/>
    <cellStyle name="Standard 3 3 2 2 3" xfId="350"/>
    <cellStyle name="Standard 3 3 2 2 4" xfId="680"/>
    <cellStyle name="Standard 3 3 2 2 5" xfId="952"/>
    <cellStyle name="Standard 3 3 2 3" xfId="77"/>
    <cellStyle name="Standard 3 3 2 3 2" xfId="291"/>
    <cellStyle name="Standard 3 3 2 3 3" xfId="621"/>
    <cellStyle name="Standard 3 3 2 4" xfId="427"/>
    <cellStyle name="Standard 3 3 2 4 2" xfId="757"/>
    <cellStyle name="Standard 3 3 2 5" xfId="213"/>
    <cellStyle name="Standard 3 3 2 6" xfId="543"/>
    <cellStyle name="Standard 3 3 2 7" xfId="893"/>
    <cellStyle name="Standard 3 3 3" xfId="94"/>
    <cellStyle name="Standard 3 3 3 2" xfId="172"/>
    <cellStyle name="Standard 3 3 3 2 2" xfId="503"/>
    <cellStyle name="Standard 3 3 3 2 2 2" xfId="833"/>
    <cellStyle name="Standard 3 3 3 2 3" xfId="367"/>
    <cellStyle name="Standard 3 3 3 2 4" xfId="697"/>
    <cellStyle name="Standard 3 3 3 2 5" xfId="969"/>
    <cellStyle name="Standard 3 3 3 3" xfId="308"/>
    <cellStyle name="Standard 3 3 3 3 2" xfId="638"/>
    <cellStyle name="Standard 3 3 3 4" xfId="444"/>
    <cellStyle name="Standard 3 3 3 4 2" xfId="774"/>
    <cellStyle name="Standard 3 3 3 5" xfId="230"/>
    <cellStyle name="Standard 3 3 3 6" xfId="560"/>
    <cellStyle name="Standard 3 3 3 7" xfId="910"/>
    <cellStyle name="Standard 3 3 4" xfId="136"/>
    <cellStyle name="Standard 3 3 4 2" xfId="408"/>
    <cellStyle name="Standard 3 3 4 2 2" xfId="738"/>
    <cellStyle name="Standard 3 3 4 3" xfId="272"/>
    <cellStyle name="Standard 3 3 4 4" xfId="602"/>
    <cellStyle name="Standard 3 3 4 5" xfId="874"/>
    <cellStyle name="Standard 3 3 5" xfId="116"/>
    <cellStyle name="Standard 3 3 5 2" xfId="466"/>
    <cellStyle name="Standard 3 3 5 2 2" xfId="796"/>
    <cellStyle name="Standard 3 3 5 3" xfId="330"/>
    <cellStyle name="Standard 3 3 5 4" xfId="660"/>
    <cellStyle name="Standard 3 3 5 5" xfId="932"/>
    <cellStyle name="Standard 3 3 6" xfId="58"/>
    <cellStyle name="Standard 3 3 6 2" xfId="252"/>
    <cellStyle name="Standard 3 3 6 3" xfId="582"/>
    <cellStyle name="Standard 3 3 7" xfId="388"/>
    <cellStyle name="Standard 3 3 7 2" xfId="718"/>
    <cellStyle name="Standard 3 3 8" xfId="194"/>
    <cellStyle name="Standard 3 3 9" xfId="524"/>
    <cellStyle name="Standard 3 4" xfId="27"/>
    <cellStyle name="Standard 3 4 2" xfId="102"/>
    <cellStyle name="Standard 3 4 2 2" xfId="180"/>
    <cellStyle name="Standard 3 4 2 2 2" xfId="511"/>
    <cellStyle name="Standard 3 4 2 2 2 2" xfId="841"/>
    <cellStyle name="Standard 3 4 2 2 3" xfId="375"/>
    <cellStyle name="Standard 3 4 2 2 4" xfId="705"/>
    <cellStyle name="Standard 3 4 2 2 5" xfId="977"/>
    <cellStyle name="Standard 3 4 2 3" xfId="316"/>
    <cellStyle name="Standard 3 4 2 3 2" xfId="646"/>
    <cellStyle name="Standard 3 4 2 4" xfId="452"/>
    <cellStyle name="Standard 3 4 2 4 2" xfId="782"/>
    <cellStyle name="Standard 3 4 2 5" xfId="238"/>
    <cellStyle name="Standard 3 4 2 6" xfId="568"/>
    <cellStyle name="Standard 3 4 2 7" xfId="918"/>
    <cellStyle name="Standard 3 4 3" xfId="144"/>
    <cellStyle name="Standard 3 4 3 2" xfId="477"/>
    <cellStyle name="Standard 3 4 3 2 2" xfId="807"/>
    <cellStyle name="Standard 3 4 3 3" xfId="341"/>
    <cellStyle name="Standard 3 4 3 4" xfId="671"/>
    <cellStyle name="Standard 3 4 3 5" xfId="943"/>
    <cellStyle name="Standard 3 4 4" xfId="66"/>
    <cellStyle name="Standard 3 4 4 2" xfId="280"/>
    <cellStyle name="Standard 3 4 4 3" xfId="610"/>
    <cellStyle name="Standard 3 4 5" xfId="416"/>
    <cellStyle name="Standard 3 4 5 2" xfId="746"/>
    <cellStyle name="Standard 3 4 6" xfId="202"/>
    <cellStyle name="Standard 3 4 7" xfId="532"/>
    <cellStyle name="Standard 3 4 8" xfId="882"/>
    <cellStyle name="Standard 3 5" xfId="30"/>
    <cellStyle name="Standard 3 5 2" xfId="147"/>
    <cellStyle name="Standard 3 5 2 2" xfId="479"/>
    <cellStyle name="Standard 3 5 2 2 2" xfId="809"/>
    <cellStyle name="Standard 3 5 2 3" xfId="343"/>
    <cellStyle name="Standard 3 5 2 4" xfId="673"/>
    <cellStyle name="Standard 3 5 2 5" xfId="945"/>
    <cellStyle name="Standard 3 5 3" xfId="69"/>
    <cellStyle name="Standard 3 5 3 2" xfId="283"/>
    <cellStyle name="Standard 3 5 3 3" xfId="613"/>
    <cellStyle name="Standard 3 5 4" xfId="419"/>
    <cellStyle name="Standard 3 5 4 2" xfId="749"/>
    <cellStyle name="Standard 3 5 5" xfId="205"/>
    <cellStyle name="Standard 3 5 6" xfId="535"/>
    <cellStyle name="Standard 3 5 7" xfId="885"/>
    <cellStyle name="Standard 3 6" xfId="86"/>
    <cellStyle name="Standard 3 6 2" xfId="164"/>
    <cellStyle name="Standard 3 6 2 2" xfId="495"/>
    <cellStyle name="Standard 3 6 2 2 2" xfId="825"/>
    <cellStyle name="Standard 3 6 2 3" xfId="359"/>
    <cellStyle name="Standard 3 6 2 4" xfId="689"/>
    <cellStyle name="Standard 3 6 2 5" xfId="961"/>
    <cellStyle name="Standard 3 6 3" xfId="300"/>
    <cellStyle name="Standard 3 6 3 2" xfId="630"/>
    <cellStyle name="Standard 3 6 4" xfId="436"/>
    <cellStyle name="Standard 3 6 4 2" xfId="766"/>
    <cellStyle name="Standard 3 6 5" xfId="222"/>
    <cellStyle name="Standard 3 6 6" xfId="552"/>
    <cellStyle name="Standard 3 6 7" xfId="902"/>
    <cellStyle name="Standard 3 7" xfId="128"/>
    <cellStyle name="Standard 3 7 2" xfId="400"/>
    <cellStyle name="Standard 3 7 2 2" xfId="730"/>
    <cellStyle name="Standard 3 7 3" xfId="264"/>
    <cellStyle name="Standard 3 7 4" xfId="594"/>
    <cellStyle name="Standard 3 7 5" xfId="866"/>
    <cellStyle name="Standard 3 8" xfId="108"/>
    <cellStyle name="Standard 3 8 2" xfId="458"/>
    <cellStyle name="Standard 3 8 2 2" xfId="788"/>
    <cellStyle name="Standard 3 8 3" xfId="322"/>
    <cellStyle name="Standard 3 8 4" xfId="652"/>
    <cellStyle name="Standard 3 8 5" xfId="924"/>
    <cellStyle name="Standard 3 9" xfId="50"/>
    <cellStyle name="Standard 3 9 2" xfId="244"/>
    <cellStyle name="Standard 3 9 3" xfId="574"/>
    <cellStyle name="Standard 4" xfId="7"/>
    <cellStyle name="Standard 4 2" xfId="15"/>
    <cellStyle name="Standard 5" xfId="9"/>
    <cellStyle name="Standard 6" xfId="26"/>
    <cellStyle name="Standard 6 10" xfId="861"/>
    <cellStyle name="Standard 6 2" xfId="45"/>
    <cellStyle name="Standard 6 2 2" xfId="162"/>
    <cellStyle name="Standard 6 2 2 2" xfId="493"/>
    <cellStyle name="Standard 6 2 2 2 2" xfId="823"/>
    <cellStyle name="Standard 6 2 2 3" xfId="357"/>
    <cellStyle name="Standard 6 2 2 4" xfId="687"/>
    <cellStyle name="Standard 6 2 2 5" xfId="959"/>
    <cellStyle name="Standard 6 2 3" xfId="84"/>
    <cellStyle name="Standard 6 2 3 2" xfId="298"/>
    <cellStyle name="Standard 6 2 3 3" xfId="628"/>
    <cellStyle name="Standard 6 2 4" xfId="434"/>
    <cellStyle name="Standard 6 2 4 2" xfId="764"/>
    <cellStyle name="Standard 6 2 5" xfId="220"/>
    <cellStyle name="Standard 6 2 6" xfId="550"/>
    <cellStyle name="Standard 6 2 7" xfId="900"/>
    <cellStyle name="Standard 6 3" xfId="101"/>
    <cellStyle name="Standard 6 3 2" xfId="179"/>
    <cellStyle name="Standard 6 3 2 2" xfId="510"/>
    <cellStyle name="Standard 6 3 2 2 2" xfId="840"/>
    <cellStyle name="Standard 6 3 2 3" xfId="374"/>
    <cellStyle name="Standard 6 3 2 4" xfId="704"/>
    <cellStyle name="Standard 6 3 2 5" xfId="976"/>
    <cellStyle name="Standard 6 3 3" xfId="315"/>
    <cellStyle name="Standard 6 3 3 2" xfId="645"/>
    <cellStyle name="Standard 6 3 4" xfId="451"/>
    <cellStyle name="Standard 6 3 4 2" xfId="781"/>
    <cellStyle name="Standard 6 3 5" xfId="237"/>
    <cellStyle name="Standard 6 3 6" xfId="567"/>
    <cellStyle name="Standard 6 3 7" xfId="917"/>
    <cellStyle name="Standard 6 4" xfId="143"/>
    <cellStyle name="Standard 6 4 2" xfId="415"/>
    <cellStyle name="Standard 6 4 2 2" xfId="745"/>
    <cellStyle name="Standard 6 4 3" xfId="279"/>
    <cellStyle name="Standard 6 4 4" xfId="609"/>
    <cellStyle name="Standard 6 4 5" xfId="881"/>
    <cellStyle name="Standard 6 5" xfId="123"/>
    <cellStyle name="Standard 6 5 2" xfId="473"/>
    <cellStyle name="Standard 6 5 2 2" xfId="803"/>
    <cellStyle name="Standard 6 5 3" xfId="337"/>
    <cellStyle name="Standard 6 5 4" xfId="667"/>
    <cellStyle name="Standard 6 5 5" xfId="939"/>
    <cellStyle name="Standard 6 6" xfId="65"/>
    <cellStyle name="Standard 6 6 2" xfId="259"/>
    <cellStyle name="Standard 6 6 3" xfId="589"/>
    <cellStyle name="Standard 6 7" xfId="395"/>
    <cellStyle name="Standard 6 7 2" xfId="725"/>
    <cellStyle name="Standard 6 8" xfId="201"/>
    <cellStyle name="Standard 6 9" xfId="531"/>
    <cellStyle name="Standard 7" xfId="46"/>
    <cellStyle name="Standard 7 2" xfId="182"/>
    <cellStyle name="Standard 7 2 2" xfId="454"/>
    <cellStyle name="Standard 7 2 2 2" xfId="784"/>
    <cellStyle name="Standard 7 2 3" xfId="318"/>
    <cellStyle name="Standard 7 2 4" xfId="648"/>
    <cellStyle name="Standard 7 2 5" xfId="920"/>
    <cellStyle name="Standard 7 3" xfId="124"/>
    <cellStyle name="Standard 7 3 2" xfId="474"/>
    <cellStyle name="Standard 7 3 2 2" xfId="804"/>
    <cellStyle name="Standard 7 3 3" xfId="338"/>
    <cellStyle name="Standard 7 3 4" xfId="668"/>
    <cellStyle name="Standard 7 3 5" xfId="940"/>
    <cellStyle name="Standard 7 4" xfId="104"/>
    <cellStyle name="Standard 7 4 2" xfId="260"/>
    <cellStyle name="Standard 7 4 3" xfId="590"/>
    <cellStyle name="Standard 7 5" xfId="396"/>
    <cellStyle name="Standard 7 5 2" xfId="726"/>
    <cellStyle name="Standard 7 6" xfId="240"/>
    <cellStyle name="Standard 7 7" xfId="570"/>
    <cellStyle name="Standard 7 8" xfId="862"/>
    <cellStyle name="Währung" xfId="1" builtinId="4"/>
    <cellStyle name="Währung 2" xfId="5"/>
    <cellStyle name="Währung 2 10" xfId="187"/>
    <cellStyle name="Währung 2 11" xfId="517"/>
    <cellStyle name="Währung 2 12" xfId="847"/>
    <cellStyle name="Währung 2 2" xfId="13"/>
    <cellStyle name="Währung 2 2 10" xfId="521"/>
    <cellStyle name="Währung 2 2 11" xfId="851"/>
    <cellStyle name="Währung 2 2 2" xfId="24"/>
    <cellStyle name="Währung 2 2 2 10" xfId="859"/>
    <cellStyle name="Währung 2 2 2 2" xfId="43"/>
    <cellStyle name="Währung 2 2 2 2 2" xfId="160"/>
    <cellStyle name="Währung 2 2 2 2 2 2" xfId="491"/>
    <cellStyle name="Währung 2 2 2 2 2 2 2" xfId="821"/>
    <cellStyle name="Währung 2 2 2 2 2 3" xfId="355"/>
    <cellStyle name="Währung 2 2 2 2 2 4" xfId="685"/>
    <cellStyle name="Währung 2 2 2 2 2 5" xfId="957"/>
    <cellStyle name="Währung 2 2 2 2 3" xfId="82"/>
    <cellStyle name="Währung 2 2 2 2 3 2" xfId="296"/>
    <cellStyle name="Währung 2 2 2 2 3 3" xfId="626"/>
    <cellStyle name="Währung 2 2 2 2 4" xfId="432"/>
    <cellStyle name="Währung 2 2 2 2 4 2" xfId="762"/>
    <cellStyle name="Währung 2 2 2 2 5" xfId="218"/>
    <cellStyle name="Währung 2 2 2 2 6" xfId="548"/>
    <cellStyle name="Währung 2 2 2 2 7" xfId="898"/>
    <cellStyle name="Währung 2 2 2 3" xfId="99"/>
    <cellStyle name="Währung 2 2 2 3 2" xfId="177"/>
    <cellStyle name="Währung 2 2 2 3 2 2" xfId="508"/>
    <cellStyle name="Währung 2 2 2 3 2 2 2" xfId="838"/>
    <cellStyle name="Währung 2 2 2 3 2 3" xfId="372"/>
    <cellStyle name="Währung 2 2 2 3 2 4" xfId="702"/>
    <cellStyle name="Währung 2 2 2 3 2 5" xfId="974"/>
    <cellStyle name="Währung 2 2 2 3 3" xfId="313"/>
    <cellStyle name="Währung 2 2 2 3 3 2" xfId="643"/>
    <cellStyle name="Währung 2 2 2 3 4" xfId="449"/>
    <cellStyle name="Währung 2 2 2 3 4 2" xfId="779"/>
    <cellStyle name="Währung 2 2 2 3 5" xfId="235"/>
    <cellStyle name="Währung 2 2 2 3 6" xfId="565"/>
    <cellStyle name="Währung 2 2 2 3 7" xfId="915"/>
    <cellStyle name="Währung 2 2 2 4" xfId="141"/>
    <cellStyle name="Währung 2 2 2 4 2" xfId="413"/>
    <cellStyle name="Währung 2 2 2 4 2 2" xfId="743"/>
    <cellStyle name="Währung 2 2 2 4 3" xfId="277"/>
    <cellStyle name="Währung 2 2 2 4 4" xfId="607"/>
    <cellStyle name="Währung 2 2 2 4 5" xfId="879"/>
    <cellStyle name="Währung 2 2 2 5" xfId="121"/>
    <cellStyle name="Währung 2 2 2 5 2" xfId="471"/>
    <cellStyle name="Währung 2 2 2 5 2 2" xfId="801"/>
    <cellStyle name="Währung 2 2 2 5 3" xfId="335"/>
    <cellStyle name="Währung 2 2 2 5 4" xfId="665"/>
    <cellStyle name="Währung 2 2 2 5 5" xfId="937"/>
    <cellStyle name="Währung 2 2 2 6" xfId="63"/>
    <cellStyle name="Währung 2 2 2 6 2" xfId="257"/>
    <cellStyle name="Währung 2 2 2 6 3" xfId="587"/>
    <cellStyle name="Währung 2 2 2 7" xfId="393"/>
    <cellStyle name="Währung 2 2 2 7 2" xfId="723"/>
    <cellStyle name="Währung 2 2 2 8" xfId="199"/>
    <cellStyle name="Währung 2 2 2 9" xfId="529"/>
    <cellStyle name="Währung 2 2 3" xfId="35"/>
    <cellStyle name="Währung 2 2 3 2" xfId="152"/>
    <cellStyle name="Währung 2 2 3 2 2" xfId="483"/>
    <cellStyle name="Währung 2 2 3 2 2 2" xfId="813"/>
    <cellStyle name="Währung 2 2 3 2 3" xfId="347"/>
    <cellStyle name="Währung 2 2 3 2 4" xfId="677"/>
    <cellStyle name="Währung 2 2 3 2 5" xfId="949"/>
    <cellStyle name="Währung 2 2 3 3" xfId="74"/>
    <cellStyle name="Währung 2 2 3 3 2" xfId="288"/>
    <cellStyle name="Währung 2 2 3 3 3" xfId="618"/>
    <cellStyle name="Währung 2 2 3 4" xfId="424"/>
    <cellStyle name="Währung 2 2 3 4 2" xfId="754"/>
    <cellStyle name="Währung 2 2 3 5" xfId="210"/>
    <cellStyle name="Währung 2 2 3 6" xfId="540"/>
    <cellStyle name="Währung 2 2 3 7" xfId="890"/>
    <cellStyle name="Währung 2 2 4" xfId="91"/>
    <cellStyle name="Währung 2 2 4 2" xfId="169"/>
    <cellStyle name="Währung 2 2 4 2 2" xfId="500"/>
    <cellStyle name="Währung 2 2 4 2 2 2" xfId="830"/>
    <cellStyle name="Währung 2 2 4 2 3" xfId="364"/>
    <cellStyle name="Währung 2 2 4 2 4" xfId="694"/>
    <cellStyle name="Währung 2 2 4 2 5" xfId="966"/>
    <cellStyle name="Währung 2 2 4 3" xfId="305"/>
    <cellStyle name="Währung 2 2 4 3 2" xfId="635"/>
    <cellStyle name="Währung 2 2 4 4" xfId="441"/>
    <cellStyle name="Währung 2 2 4 4 2" xfId="771"/>
    <cellStyle name="Währung 2 2 4 5" xfId="227"/>
    <cellStyle name="Währung 2 2 4 6" xfId="557"/>
    <cellStyle name="Währung 2 2 4 7" xfId="907"/>
    <cellStyle name="Währung 2 2 5" xfId="133"/>
    <cellStyle name="Währung 2 2 5 2" xfId="405"/>
    <cellStyle name="Währung 2 2 5 2 2" xfId="735"/>
    <cellStyle name="Währung 2 2 5 3" xfId="269"/>
    <cellStyle name="Währung 2 2 5 4" xfId="599"/>
    <cellStyle name="Währung 2 2 5 5" xfId="871"/>
    <cellStyle name="Währung 2 2 6" xfId="113"/>
    <cellStyle name="Währung 2 2 6 2" xfId="463"/>
    <cellStyle name="Währung 2 2 6 2 2" xfId="793"/>
    <cellStyle name="Währung 2 2 6 3" xfId="327"/>
    <cellStyle name="Währung 2 2 6 4" xfId="657"/>
    <cellStyle name="Währung 2 2 6 5" xfId="929"/>
    <cellStyle name="Währung 2 2 7" xfId="55"/>
    <cellStyle name="Währung 2 2 7 2" xfId="249"/>
    <cellStyle name="Währung 2 2 7 3" xfId="579"/>
    <cellStyle name="Währung 2 2 8" xfId="385"/>
    <cellStyle name="Währung 2 2 8 2" xfId="715"/>
    <cellStyle name="Währung 2 2 9" xfId="191"/>
    <cellStyle name="Währung 2 3" xfId="20"/>
    <cellStyle name="Währung 2 3 10" xfId="855"/>
    <cellStyle name="Währung 2 3 2" xfId="39"/>
    <cellStyle name="Währung 2 3 2 2" xfId="156"/>
    <cellStyle name="Währung 2 3 2 2 2" xfId="487"/>
    <cellStyle name="Währung 2 3 2 2 2 2" xfId="817"/>
    <cellStyle name="Währung 2 3 2 2 3" xfId="351"/>
    <cellStyle name="Währung 2 3 2 2 4" xfId="681"/>
    <cellStyle name="Währung 2 3 2 2 5" xfId="953"/>
    <cellStyle name="Währung 2 3 2 3" xfId="78"/>
    <cellStyle name="Währung 2 3 2 3 2" xfId="292"/>
    <cellStyle name="Währung 2 3 2 3 3" xfId="622"/>
    <cellStyle name="Währung 2 3 2 4" xfId="428"/>
    <cellStyle name="Währung 2 3 2 4 2" xfId="758"/>
    <cellStyle name="Währung 2 3 2 5" xfId="214"/>
    <cellStyle name="Währung 2 3 2 6" xfId="544"/>
    <cellStyle name="Währung 2 3 2 7" xfId="894"/>
    <cellStyle name="Währung 2 3 3" xfId="95"/>
    <cellStyle name="Währung 2 3 3 2" xfId="173"/>
    <cellStyle name="Währung 2 3 3 2 2" xfId="504"/>
    <cellStyle name="Währung 2 3 3 2 2 2" xfId="834"/>
    <cellStyle name="Währung 2 3 3 2 3" xfId="368"/>
    <cellStyle name="Währung 2 3 3 2 4" xfId="698"/>
    <cellStyle name="Währung 2 3 3 2 5" xfId="970"/>
    <cellStyle name="Währung 2 3 3 3" xfId="309"/>
    <cellStyle name="Währung 2 3 3 3 2" xfId="639"/>
    <cellStyle name="Währung 2 3 3 4" xfId="445"/>
    <cellStyle name="Währung 2 3 3 4 2" xfId="775"/>
    <cellStyle name="Währung 2 3 3 5" xfId="231"/>
    <cellStyle name="Währung 2 3 3 6" xfId="561"/>
    <cellStyle name="Währung 2 3 3 7" xfId="911"/>
    <cellStyle name="Währung 2 3 4" xfId="137"/>
    <cellStyle name="Währung 2 3 4 2" xfId="409"/>
    <cellStyle name="Währung 2 3 4 2 2" xfId="739"/>
    <cellStyle name="Währung 2 3 4 3" xfId="273"/>
    <cellStyle name="Währung 2 3 4 4" xfId="603"/>
    <cellStyle name="Währung 2 3 4 5" xfId="875"/>
    <cellStyle name="Währung 2 3 5" xfId="117"/>
    <cellStyle name="Währung 2 3 5 2" xfId="467"/>
    <cellStyle name="Währung 2 3 5 2 2" xfId="797"/>
    <cellStyle name="Währung 2 3 5 3" xfId="331"/>
    <cellStyle name="Währung 2 3 5 4" xfId="661"/>
    <cellStyle name="Währung 2 3 5 5" xfId="933"/>
    <cellStyle name="Währung 2 3 6" xfId="59"/>
    <cellStyle name="Währung 2 3 6 2" xfId="253"/>
    <cellStyle name="Währung 2 3 6 3" xfId="583"/>
    <cellStyle name="Währung 2 3 7" xfId="389"/>
    <cellStyle name="Währung 2 3 7 2" xfId="719"/>
    <cellStyle name="Währung 2 3 8" xfId="195"/>
    <cellStyle name="Währung 2 3 9" xfId="525"/>
    <cellStyle name="Währung 2 4" xfId="31"/>
    <cellStyle name="Währung 2 4 2" xfId="148"/>
    <cellStyle name="Währung 2 4 2 2" xfId="480"/>
    <cellStyle name="Währung 2 4 2 2 2" xfId="810"/>
    <cellStyle name="Währung 2 4 2 3" xfId="344"/>
    <cellStyle name="Währung 2 4 2 4" xfId="674"/>
    <cellStyle name="Währung 2 4 2 5" xfId="946"/>
    <cellStyle name="Währung 2 4 3" xfId="70"/>
    <cellStyle name="Währung 2 4 3 2" xfId="284"/>
    <cellStyle name="Währung 2 4 3 3" xfId="614"/>
    <cellStyle name="Währung 2 4 4" xfId="420"/>
    <cellStyle name="Währung 2 4 4 2" xfId="750"/>
    <cellStyle name="Währung 2 4 5" xfId="206"/>
    <cellStyle name="Währung 2 4 6" xfId="536"/>
    <cellStyle name="Währung 2 4 7" xfId="886"/>
    <cellStyle name="Währung 2 5" xfId="87"/>
    <cellStyle name="Währung 2 5 2" xfId="165"/>
    <cellStyle name="Währung 2 5 2 2" xfId="496"/>
    <cellStyle name="Währung 2 5 2 2 2" xfId="826"/>
    <cellStyle name="Währung 2 5 2 3" xfId="360"/>
    <cellStyle name="Währung 2 5 2 4" xfId="690"/>
    <cellStyle name="Währung 2 5 2 5" xfId="962"/>
    <cellStyle name="Währung 2 5 3" xfId="301"/>
    <cellStyle name="Währung 2 5 3 2" xfId="631"/>
    <cellStyle name="Währung 2 5 4" xfId="437"/>
    <cellStyle name="Währung 2 5 4 2" xfId="767"/>
    <cellStyle name="Währung 2 5 5" xfId="223"/>
    <cellStyle name="Währung 2 5 6" xfId="553"/>
    <cellStyle name="Währung 2 5 7" xfId="903"/>
    <cellStyle name="Währung 2 6" xfId="129"/>
    <cellStyle name="Währung 2 6 2" xfId="401"/>
    <cellStyle name="Währung 2 6 2 2" xfId="731"/>
    <cellStyle name="Währung 2 6 3" xfId="265"/>
    <cellStyle name="Währung 2 6 4" xfId="595"/>
    <cellStyle name="Währung 2 6 5" xfId="867"/>
    <cellStyle name="Währung 2 7" xfId="109"/>
    <cellStyle name="Währung 2 7 2" xfId="459"/>
    <cellStyle name="Währung 2 7 2 2" xfId="789"/>
    <cellStyle name="Währung 2 7 3" xfId="323"/>
    <cellStyle name="Währung 2 7 4" xfId="653"/>
    <cellStyle name="Währung 2 7 5" xfId="925"/>
    <cellStyle name="Währung 2 8" xfId="51"/>
    <cellStyle name="Währung 2 8 2" xfId="245"/>
    <cellStyle name="Währung 2 8 3" xfId="575"/>
    <cellStyle name="Währung 2 9" xfId="381"/>
    <cellStyle name="Währung 2 9 2" xfId="711"/>
    <cellStyle name="Währung 3" xfId="17"/>
  </cellStyles>
  <dxfs count="19"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152</xdr:row>
      <xdr:rowOff>91440</xdr:rowOff>
    </xdr:from>
    <xdr:to>
      <xdr:col>8</xdr:col>
      <xdr:colOff>401978</xdr:colOff>
      <xdr:row>161</xdr:row>
      <xdr:rowOff>64477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" y="26791920"/>
          <a:ext cx="5949338" cy="1618957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137</xdr:row>
      <xdr:rowOff>114300</xdr:rowOff>
    </xdr:from>
    <xdr:to>
      <xdr:col>8</xdr:col>
      <xdr:colOff>455783</xdr:colOff>
      <xdr:row>147</xdr:row>
      <xdr:rowOff>49209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541" y="24071580"/>
          <a:ext cx="6003142" cy="1763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3" tint="0.79998168889431442"/>
    <pageSetUpPr fitToPage="1"/>
  </sheetPr>
  <dimension ref="A1:O165"/>
  <sheetViews>
    <sheetView showGridLines="0" tabSelected="1" zoomScaleNormal="100" workbookViewId="0">
      <selection activeCell="C9" sqref="C9:H9"/>
    </sheetView>
  </sheetViews>
  <sheetFormatPr baseColWidth="10" defaultRowHeight="13.2" x14ac:dyDescent="0.25"/>
  <cols>
    <col min="1" max="1" width="33.109375" style="45" customWidth="1"/>
    <col min="2" max="2" width="4" style="45" customWidth="1"/>
    <col min="3" max="3" width="12.33203125" style="45" customWidth="1"/>
    <col min="4" max="256" width="11.44140625" style="45"/>
    <col min="257" max="257" width="11.5546875" style="45" customWidth="1"/>
    <col min="258" max="258" width="17.109375" style="45" customWidth="1"/>
    <col min="259" max="512" width="11.44140625" style="45"/>
    <col min="513" max="513" width="11.5546875" style="45" customWidth="1"/>
    <col min="514" max="514" width="17.109375" style="45" customWidth="1"/>
    <col min="515" max="768" width="11.44140625" style="45"/>
    <col min="769" max="769" width="11.5546875" style="45" customWidth="1"/>
    <col min="770" max="770" width="17.109375" style="45" customWidth="1"/>
    <col min="771" max="1024" width="11.44140625" style="45"/>
    <col min="1025" max="1025" width="11.5546875" style="45" customWidth="1"/>
    <col min="1026" max="1026" width="17.109375" style="45" customWidth="1"/>
    <col min="1027" max="1280" width="11.44140625" style="45"/>
    <col min="1281" max="1281" width="11.5546875" style="45" customWidth="1"/>
    <col min="1282" max="1282" width="17.109375" style="45" customWidth="1"/>
    <col min="1283" max="1536" width="11.44140625" style="45"/>
    <col min="1537" max="1537" width="11.5546875" style="45" customWidth="1"/>
    <col min="1538" max="1538" width="17.109375" style="45" customWidth="1"/>
    <col min="1539" max="1792" width="11.44140625" style="45"/>
    <col min="1793" max="1793" width="11.5546875" style="45" customWidth="1"/>
    <col min="1794" max="1794" width="17.109375" style="45" customWidth="1"/>
    <col min="1795" max="2048" width="11.44140625" style="45"/>
    <col min="2049" max="2049" width="11.5546875" style="45" customWidth="1"/>
    <col min="2050" max="2050" width="17.109375" style="45" customWidth="1"/>
    <col min="2051" max="2304" width="11.44140625" style="45"/>
    <col min="2305" max="2305" width="11.5546875" style="45" customWidth="1"/>
    <col min="2306" max="2306" width="17.109375" style="45" customWidth="1"/>
    <col min="2307" max="2560" width="11.44140625" style="45"/>
    <col min="2561" max="2561" width="11.5546875" style="45" customWidth="1"/>
    <col min="2562" max="2562" width="17.109375" style="45" customWidth="1"/>
    <col min="2563" max="2816" width="11.44140625" style="45"/>
    <col min="2817" max="2817" width="11.5546875" style="45" customWidth="1"/>
    <col min="2818" max="2818" width="17.109375" style="45" customWidth="1"/>
    <col min="2819" max="3072" width="11.44140625" style="45"/>
    <col min="3073" max="3073" width="11.5546875" style="45" customWidth="1"/>
    <col min="3074" max="3074" width="17.109375" style="45" customWidth="1"/>
    <col min="3075" max="3328" width="11.44140625" style="45"/>
    <col min="3329" max="3329" width="11.5546875" style="45" customWidth="1"/>
    <col min="3330" max="3330" width="17.109375" style="45" customWidth="1"/>
    <col min="3331" max="3584" width="11.44140625" style="45"/>
    <col min="3585" max="3585" width="11.5546875" style="45" customWidth="1"/>
    <col min="3586" max="3586" width="17.109375" style="45" customWidth="1"/>
    <col min="3587" max="3840" width="11.44140625" style="45"/>
    <col min="3841" max="3841" width="11.5546875" style="45" customWidth="1"/>
    <col min="3842" max="3842" width="17.109375" style="45" customWidth="1"/>
    <col min="3843" max="4096" width="11.44140625" style="45"/>
    <col min="4097" max="4097" width="11.5546875" style="45" customWidth="1"/>
    <col min="4098" max="4098" width="17.109375" style="45" customWidth="1"/>
    <col min="4099" max="4352" width="11.44140625" style="45"/>
    <col min="4353" max="4353" width="11.5546875" style="45" customWidth="1"/>
    <col min="4354" max="4354" width="17.109375" style="45" customWidth="1"/>
    <col min="4355" max="4608" width="11.44140625" style="45"/>
    <col min="4609" max="4609" width="11.5546875" style="45" customWidth="1"/>
    <col min="4610" max="4610" width="17.109375" style="45" customWidth="1"/>
    <col min="4611" max="4864" width="11.44140625" style="45"/>
    <col min="4865" max="4865" width="11.5546875" style="45" customWidth="1"/>
    <col min="4866" max="4866" width="17.109375" style="45" customWidth="1"/>
    <col min="4867" max="5120" width="11.44140625" style="45"/>
    <col min="5121" max="5121" width="11.5546875" style="45" customWidth="1"/>
    <col min="5122" max="5122" width="17.109375" style="45" customWidth="1"/>
    <col min="5123" max="5376" width="11.44140625" style="45"/>
    <col min="5377" max="5377" width="11.5546875" style="45" customWidth="1"/>
    <col min="5378" max="5378" width="17.109375" style="45" customWidth="1"/>
    <col min="5379" max="5632" width="11.44140625" style="45"/>
    <col min="5633" max="5633" width="11.5546875" style="45" customWidth="1"/>
    <col min="5634" max="5634" width="17.109375" style="45" customWidth="1"/>
    <col min="5635" max="5888" width="11.44140625" style="45"/>
    <col min="5889" max="5889" width="11.5546875" style="45" customWidth="1"/>
    <col min="5890" max="5890" width="17.109375" style="45" customWidth="1"/>
    <col min="5891" max="6144" width="11.44140625" style="45"/>
    <col min="6145" max="6145" width="11.5546875" style="45" customWidth="1"/>
    <col min="6146" max="6146" width="17.109375" style="45" customWidth="1"/>
    <col min="6147" max="6400" width="11.44140625" style="45"/>
    <col min="6401" max="6401" width="11.5546875" style="45" customWidth="1"/>
    <col min="6402" max="6402" width="17.109375" style="45" customWidth="1"/>
    <col min="6403" max="6656" width="11.44140625" style="45"/>
    <col min="6657" max="6657" width="11.5546875" style="45" customWidth="1"/>
    <col min="6658" max="6658" width="17.109375" style="45" customWidth="1"/>
    <col min="6659" max="6912" width="11.44140625" style="45"/>
    <col min="6913" max="6913" width="11.5546875" style="45" customWidth="1"/>
    <col min="6914" max="6914" width="17.109375" style="45" customWidth="1"/>
    <col min="6915" max="7168" width="11.44140625" style="45"/>
    <col min="7169" max="7169" width="11.5546875" style="45" customWidth="1"/>
    <col min="7170" max="7170" width="17.109375" style="45" customWidth="1"/>
    <col min="7171" max="7424" width="11.44140625" style="45"/>
    <col min="7425" max="7425" width="11.5546875" style="45" customWidth="1"/>
    <col min="7426" max="7426" width="17.109375" style="45" customWidth="1"/>
    <col min="7427" max="7680" width="11.44140625" style="45"/>
    <col min="7681" max="7681" width="11.5546875" style="45" customWidth="1"/>
    <col min="7682" max="7682" width="17.109375" style="45" customWidth="1"/>
    <col min="7683" max="7936" width="11.44140625" style="45"/>
    <col min="7937" max="7937" width="11.5546875" style="45" customWidth="1"/>
    <col min="7938" max="7938" width="17.109375" style="45" customWidth="1"/>
    <col min="7939" max="8192" width="11.44140625" style="45"/>
    <col min="8193" max="8193" width="11.5546875" style="45" customWidth="1"/>
    <col min="8194" max="8194" width="17.109375" style="45" customWidth="1"/>
    <col min="8195" max="8448" width="11.44140625" style="45"/>
    <col min="8449" max="8449" width="11.5546875" style="45" customWidth="1"/>
    <col min="8450" max="8450" width="17.109375" style="45" customWidth="1"/>
    <col min="8451" max="8704" width="11.44140625" style="45"/>
    <col min="8705" max="8705" width="11.5546875" style="45" customWidth="1"/>
    <col min="8706" max="8706" width="17.109375" style="45" customWidth="1"/>
    <col min="8707" max="8960" width="11.44140625" style="45"/>
    <col min="8961" max="8961" width="11.5546875" style="45" customWidth="1"/>
    <col min="8962" max="8962" width="17.109375" style="45" customWidth="1"/>
    <col min="8963" max="9216" width="11.44140625" style="45"/>
    <col min="9217" max="9217" width="11.5546875" style="45" customWidth="1"/>
    <col min="9218" max="9218" width="17.109375" style="45" customWidth="1"/>
    <col min="9219" max="9472" width="11.44140625" style="45"/>
    <col min="9473" max="9473" width="11.5546875" style="45" customWidth="1"/>
    <col min="9474" max="9474" width="17.109375" style="45" customWidth="1"/>
    <col min="9475" max="9728" width="11.44140625" style="45"/>
    <col min="9729" max="9729" width="11.5546875" style="45" customWidth="1"/>
    <col min="9730" max="9730" width="17.109375" style="45" customWidth="1"/>
    <col min="9731" max="9984" width="11.44140625" style="45"/>
    <col min="9985" max="9985" width="11.5546875" style="45" customWidth="1"/>
    <col min="9986" max="9986" width="17.109375" style="45" customWidth="1"/>
    <col min="9987" max="10240" width="11.44140625" style="45"/>
    <col min="10241" max="10241" width="11.5546875" style="45" customWidth="1"/>
    <col min="10242" max="10242" width="17.109375" style="45" customWidth="1"/>
    <col min="10243" max="10496" width="11.44140625" style="45"/>
    <col min="10497" max="10497" width="11.5546875" style="45" customWidth="1"/>
    <col min="10498" max="10498" width="17.109375" style="45" customWidth="1"/>
    <col min="10499" max="10752" width="11.44140625" style="45"/>
    <col min="10753" max="10753" width="11.5546875" style="45" customWidth="1"/>
    <col min="10754" max="10754" width="17.109375" style="45" customWidth="1"/>
    <col min="10755" max="11008" width="11.44140625" style="45"/>
    <col min="11009" max="11009" width="11.5546875" style="45" customWidth="1"/>
    <col min="11010" max="11010" width="17.109375" style="45" customWidth="1"/>
    <col min="11011" max="11264" width="11.44140625" style="45"/>
    <col min="11265" max="11265" width="11.5546875" style="45" customWidth="1"/>
    <col min="11266" max="11266" width="17.109375" style="45" customWidth="1"/>
    <col min="11267" max="11520" width="11.44140625" style="45"/>
    <col min="11521" max="11521" width="11.5546875" style="45" customWidth="1"/>
    <col min="11522" max="11522" width="17.109375" style="45" customWidth="1"/>
    <col min="11523" max="11776" width="11.44140625" style="45"/>
    <col min="11777" max="11777" width="11.5546875" style="45" customWidth="1"/>
    <col min="11778" max="11778" width="17.109375" style="45" customWidth="1"/>
    <col min="11779" max="12032" width="11.44140625" style="45"/>
    <col min="12033" max="12033" width="11.5546875" style="45" customWidth="1"/>
    <col min="12034" max="12034" width="17.109375" style="45" customWidth="1"/>
    <col min="12035" max="12288" width="11.44140625" style="45"/>
    <col min="12289" max="12289" width="11.5546875" style="45" customWidth="1"/>
    <col min="12290" max="12290" width="17.109375" style="45" customWidth="1"/>
    <col min="12291" max="12544" width="11.44140625" style="45"/>
    <col min="12545" max="12545" width="11.5546875" style="45" customWidth="1"/>
    <col min="12546" max="12546" width="17.109375" style="45" customWidth="1"/>
    <col min="12547" max="12800" width="11.44140625" style="45"/>
    <col min="12801" max="12801" width="11.5546875" style="45" customWidth="1"/>
    <col min="12802" max="12802" width="17.109375" style="45" customWidth="1"/>
    <col min="12803" max="13056" width="11.44140625" style="45"/>
    <col min="13057" max="13057" width="11.5546875" style="45" customWidth="1"/>
    <col min="13058" max="13058" width="17.109375" style="45" customWidth="1"/>
    <col min="13059" max="13312" width="11.44140625" style="45"/>
    <col min="13313" max="13313" width="11.5546875" style="45" customWidth="1"/>
    <col min="13314" max="13314" width="17.109375" style="45" customWidth="1"/>
    <col min="13315" max="13568" width="11.44140625" style="45"/>
    <col min="13569" max="13569" width="11.5546875" style="45" customWidth="1"/>
    <col min="13570" max="13570" width="17.109375" style="45" customWidth="1"/>
    <col min="13571" max="13824" width="11.44140625" style="45"/>
    <col min="13825" max="13825" width="11.5546875" style="45" customWidth="1"/>
    <col min="13826" max="13826" width="17.109375" style="45" customWidth="1"/>
    <col min="13827" max="14080" width="11.44140625" style="45"/>
    <col min="14081" max="14081" width="11.5546875" style="45" customWidth="1"/>
    <col min="14082" max="14082" width="17.109375" style="45" customWidth="1"/>
    <col min="14083" max="14336" width="11.44140625" style="45"/>
    <col min="14337" max="14337" width="11.5546875" style="45" customWidth="1"/>
    <col min="14338" max="14338" width="17.109375" style="45" customWidth="1"/>
    <col min="14339" max="14592" width="11.44140625" style="45"/>
    <col min="14593" max="14593" width="11.5546875" style="45" customWidth="1"/>
    <col min="14594" max="14594" width="17.109375" style="45" customWidth="1"/>
    <col min="14595" max="14848" width="11.44140625" style="45"/>
    <col min="14849" max="14849" width="11.5546875" style="45" customWidth="1"/>
    <col min="14850" max="14850" width="17.109375" style="45" customWidth="1"/>
    <col min="14851" max="15104" width="11.44140625" style="45"/>
    <col min="15105" max="15105" width="11.5546875" style="45" customWidth="1"/>
    <col min="15106" max="15106" width="17.109375" style="45" customWidth="1"/>
    <col min="15107" max="15360" width="11.44140625" style="45"/>
    <col min="15361" max="15361" width="11.5546875" style="45" customWidth="1"/>
    <col min="15362" max="15362" width="17.109375" style="45" customWidth="1"/>
    <col min="15363" max="15616" width="11.44140625" style="45"/>
    <col min="15617" max="15617" width="11.5546875" style="45" customWidth="1"/>
    <col min="15618" max="15618" width="17.109375" style="45" customWidth="1"/>
    <col min="15619" max="15872" width="11.44140625" style="45"/>
    <col min="15873" max="15873" width="11.5546875" style="45" customWidth="1"/>
    <col min="15874" max="15874" width="17.109375" style="45" customWidth="1"/>
    <col min="15875" max="16128" width="11.44140625" style="45"/>
    <col min="16129" max="16129" width="11.5546875" style="45" customWidth="1"/>
    <col min="16130" max="16130" width="17.109375" style="45" customWidth="1"/>
    <col min="16131" max="16384" width="11.44140625" style="45"/>
  </cols>
  <sheetData>
    <row r="1" spans="1:10" ht="17.399999999999999" x14ac:dyDescent="0.3">
      <c r="A1" s="44" t="s">
        <v>400</v>
      </c>
      <c r="B1" s="44"/>
      <c r="C1" s="43"/>
      <c r="D1" s="44"/>
      <c r="E1" s="44"/>
      <c r="F1" s="43"/>
      <c r="G1" s="43"/>
      <c r="H1" s="43"/>
    </row>
    <row r="2" spans="1:10" ht="17.399999999999999" x14ac:dyDescent="0.3">
      <c r="A2" s="531" t="s">
        <v>401</v>
      </c>
      <c r="B2" s="531"/>
      <c r="C2" s="531"/>
      <c r="D2" s="43"/>
      <c r="E2" s="43"/>
      <c r="F2" s="533" t="s">
        <v>124</v>
      </c>
      <c r="G2" s="533"/>
      <c r="H2" s="533"/>
    </row>
    <row r="3" spans="1:10" ht="17.399999999999999" x14ac:dyDescent="0.3">
      <c r="A3" s="44" t="s">
        <v>186</v>
      </c>
      <c r="B3" s="44"/>
      <c r="C3" s="43"/>
      <c r="D3" s="43"/>
      <c r="E3" s="43"/>
      <c r="F3" s="533" t="s">
        <v>125</v>
      </c>
      <c r="G3" s="533"/>
      <c r="H3" s="533"/>
    </row>
    <row r="4" spans="1:10" ht="17.399999999999999" x14ac:dyDescent="0.3">
      <c r="A4" s="44" t="s">
        <v>126</v>
      </c>
      <c r="B4" s="44"/>
      <c r="C4" s="43"/>
      <c r="D4" s="43"/>
      <c r="E4" s="43"/>
      <c r="F4" s="533" t="s">
        <v>127</v>
      </c>
      <c r="G4" s="533"/>
      <c r="H4" s="533"/>
    </row>
    <row r="5" spans="1:10" ht="17.399999999999999" x14ac:dyDescent="0.3">
      <c r="A5" s="65"/>
      <c r="B5" s="65"/>
      <c r="C5" s="43"/>
      <c r="D5" s="43"/>
      <c r="E5" s="43"/>
      <c r="F5" s="66"/>
      <c r="G5" s="66"/>
      <c r="H5" s="66"/>
    </row>
    <row r="6" spans="1:10" x14ac:dyDescent="0.25">
      <c r="A6" s="43"/>
      <c r="B6" s="43"/>
      <c r="C6" s="43"/>
      <c r="D6" s="43"/>
      <c r="E6" s="43"/>
      <c r="F6" s="43"/>
      <c r="G6" s="43"/>
      <c r="H6" s="43"/>
    </row>
    <row r="7" spans="1:10" s="91" customFormat="1" ht="21.75" customHeight="1" x14ac:dyDescent="0.3">
      <c r="A7" s="138" t="s">
        <v>130</v>
      </c>
      <c r="B7" s="138"/>
      <c r="C7" s="495" t="s">
        <v>356</v>
      </c>
      <c r="D7" s="497"/>
      <c r="E7" s="501" t="s">
        <v>132</v>
      </c>
      <c r="F7" s="536"/>
      <c r="G7" s="534" t="s">
        <v>173</v>
      </c>
      <c r="H7" s="535"/>
    </row>
    <row r="8" spans="1:10" s="91" customFormat="1" ht="21.75" customHeight="1" x14ac:dyDescent="0.3">
      <c r="A8" s="139" t="s">
        <v>133</v>
      </c>
      <c r="B8" s="138"/>
      <c r="C8" s="495" t="s">
        <v>356</v>
      </c>
      <c r="D8" s="497"/>
      <c r="E8" s="542" t="s">
        <v>86</v>
      </c>
      <c r="F8" s="543"/>
      <c r="G8" s="544" t="s">
        <v>250</v>
      </c>
      <c r="H8" s="544"/>
    </row>
    <row r="9" spans="1:10" s="91" customFormat="1" ht="18" customHeight="1" x14ac:dyDescent="0.3">
      <c r="A9" s="139" t="s">
        <v>131</v>
      </c>
      <c r="B9" s="138"/>
      <c r="C9" s="495" t="s">
        <v>356</v>
      </c>
      <c r="D9" s="496"/>
      <c r="E9" s="496"/>
      <c r="F9" s="496"/>
      <c r="G9" s="496"/>
      <c r="H9" s="497"/>
    </row>
    <row r="10" spans="1:10" s="91" customFormat="1" ht="18" customHeight="1" x14ac:dyDescent="0.3">
      <c r="A10" s="139" t="s">
        <v>233</v>
      </c>
      <c r="B10" s="138"/>
      <c r="C10" s="537" t="str">
        <f>IFERROR(VLOOKUP(C9,'Drop Down'!A12:D22,3,0),"Intervention ?")</f>
        <v>Intervention ?</v>
      </c>
      <c r="D10" s="538"/>
      <c r="E10" s="539" t="s">
        <v>251</v>
      </c>
      <c r="F10" s="540"/>
      <c r="G10" s="540"/>
      <c r="H10" s="541"/>
    </row>
    <row r="11" spans="1:10" ht="15.6" x14ac:dyDescent="0.3">
      <c r="A11" s="532"/>
      <c r="B11" s="532"/>
      <c r="C11" s="532"/>
      <c r="D11" s="43"/>
      <c r="E11" s="43"/>
      <c r="F11" s="43"/>
      <c r="G11" s="43"/>
      <c r="H11" s="43"/>
    </row>
    <row r="12" spans="1:10" s="47" customFormat="1" ht="15.6" x14ac:dyDescent="0.3">
      <c r="A12" s="532" t="s">
        <v>155</v>
      </c>
      <c r="B12" s="532"/>
      <c r="C12" s="532"/>
      <c r="D12" s="46"/>
      <c r="E12" s="46"/>
      <c r="F12" s="46"/>
      <c r="G12" s="46"/>
      <c r="H12" s="46"/>
    </row>
    <row r="13" spans="1:10" x14ac:dyDescent="0.25">
      <c r="A13" s="548" t="s">
        <v>128</v>
      </c>
      <c r="B13" s="548"/>
      <c r="C13" s="548"/>
      <c r="D13" s="43"/>
      <c r="E13" s="43"/>
      <c r="F13" s="43"/>
      <c r="G13" s="43"/>
      <c r="H13" s="43"/>
    </row>
    <row r="14" spans="1:10" x14ac:dyDescent="0.25">
      <c r="A14" s="43"/>
      <c r="B14" s="43"/>
      <c r="C14" s="43"/>
      <c r="D14" s="43"/>
      <c r="E14" s="43"/>
      <c r="F14" s="43"/>
      <c r="G14" s="43"/>
      <c r="H14" s="43"/>
      <c r="J14" s="83"/>
    </row>
    <row r="15" spans="1:10" s="91" customFormat="1" ht="20.100000000000001" customHeight="1" x14ac:dyDescent="0.3">
      <c r="A15" s="90" t="s">
        <v>129</v>
      </c>
      <c r="B15" s="90"/>
      <c r="C15" s="549"/>
      <c r="D15" s="547"/>
      <c r="E15" s="550" t="s">
        <v>70</v>
      </c>
      <c r="F15" s="551"/>
      <c r="G15" s="552"/>
      <c r="H15" s="553"/>
    </row>
    <row r="16" spans="1:10" s="85" customFormat="1" ht="20.100000000000001" customHeight="1" x14ac:dyDescent="0.3">
      <c r="A16" s="84" t="s">
        <v>134</v>
      </c>
      <c r="B16" s="84"/>
      <c r="C16" s="545"/>
      <c r="D16" s="546"/>
      <c r="E16" s="546"/>
      <c r="F16" s="546"/>
      <c r="G16" s="546"/>
      <c r="H16" s="547"/>
    </row>
    <row r="17" spans="1:15" s="53" customFormat="1" ht="20.100000000000001" customHeight="1" x14ac:dyDescent="0.25">
      <c r="A17" s="505"/>
      <c r="B17" s="505"/>
      <c r="C17" s="505"/>
      <c r="D17" s="505"/>
      <c r="E17" s="505"/>
      <c r="F17" s="505"/>
      <c r="G17" s="505"/>
      <c r="H17" s="505"/>
      <c r="N17" s="108"/>
      <c r="O17" s="109"/>
    </row>
    <row r="18" spans="1:15" s="53" customFormat="1" ht="20.100000000000001" customHeight="1" x14ac:dyDescent="0.3">
      <c r="A18" s="498" t="s">
        <v>156</v>
      </c>
      <c r="B18" s="498"/>
      <c r="C18" s="505"/>
      <c r="D18" s="505"/>
      <c r="E18" s="505"/>
      <c r="F18" s="505"/>
      <c r="G18" s="505"/>
      <c r="H18" s="505"/>
    </row>
    <row r="19" spans="1:15" s="85" customFormat="1" ht="20.100000000000001" customHeight="1" x14ac:dyDescent="0.3">
      <c r="A19" s="88" t="s">
        <v>135</v>
      </c>
      <c r="B19" s="88"/>
      <c r="C19" s="495"/>
      <c r="D19" s="496"/>
      <c r="E19" s="496"/>
      <c r="F19" s="496"/>
      <c r="G19" s="496"/>
      <c r="H19" s="497"/>
      <c r="J19" s="192"/>
    </row>
    <row r="20" spans="1:15" s="85" customFormat="1" ht="20.100000000000001" customHeight="1" x14ac:dyDescent="0.3">
      <c r="A20" s="88" t="s">
        <v>157</v>
      </c>
      <c r="B20" s="88"/>
      <c r="C20" s="495"/>
      <c r="D20" s="496"/>
      <c r="E20" s="496"/>
      <c r="F20" s="496"/>
      <c r="G20" s="496"/>
      <c r="H20" s="497"/>
    </row>
    <row r="21" spans="1:15" s="85" customFormat="1" ht="20.100000000000001" customHeight="1" x14ac:dyDescent="0.3">
      <c r="A21" s="84" t="s">
        <v>136</v>
      </c>
      <c r="B21" s="84"/>
      <c r="C21" s="495"/>
      <c r="D21" s="496"/>
      <c r="E21" s="496"/>
      <c r="F21" s="496"/>
      <c r="G21" s="496"/>
      <c r="H21" s="497"/>
    </row>
    <row r="22" spans="1:15" s="85" customFormat="1" ht="20.100000000000001" customHeight="1" x14ac:dyDescent="0.3">
      <c r="A22" s="84" t="s">
        <v>137</v>
      </c>
      <c r="B22" s="84"/>
      <c r="C22" s="495"/>
      <c r="D22" s="496"/>
      <c r="E22" s="496"/>
      <c r="F22" s="496"/>
      <c r="G22" s="496"/>
      <c r="H22" s="497"/>
    </row>
    <row r="23" spans="1:15" s="85" customFormat="1" ht="20.100000000000001" customHeight="1" x14ac:dyDescent="0.3">
      <c r="A23" s="89" t="s">
        <v>138</v>
      </c>
      <c r="B23" s="89"/>
      <c r="C23" s="495"/>
      <c r="D23" s="496"/>
      <c r="E23" s="496"/>
      <c r="F23" s="496"/>
      <c r="G23" s="496"/>
      <c r="H23" s="497"/>
    </row>
    <row r="24" spans="1:15" s="85" customFormat="1" ht="20.100000000000001" customHeight="1" x14ac:dyDescent="0.3">
      <c r="A24" s="90" t="s">
        <v>174</v>
      </c>
      <c r="B24" s="84"/>
      <c r="C24" s="495"/>
      <c r="D24" s="496"/>
      <c r="E24" s="496"/>
      <c r="F24" s="496"/>
      <c r="G24" s="496"/>
      <c r="H24" s="497"/>
    </row>
    <row r="25" spans="1:15" s="85" customFormat="1" ht="20.100000000000001" customHeight="1" x14ac:dyDescent="0.3">
      <c r="A25" s="90" t="s">
        <v>175</v>
      </c>
      <c r="B25" s="84"/>
      <c r="C25" s="495"/>
      <c r="D25" s="496"/>
      <c r="E25" s="496"/>
      <c r="F25" s="496"/>
      <c r="G25" s="496"/>
      <c r="H25" s="497"/>
    </row>
    <row r="26" spans="1:15" s="85" customFormat="1" ht="20.100000000000001" customHeight="1" x14ac:dyDescent="0.3">
      <c r="A26" s="90" t="s">
        <v>176</v>
      </c>
      <c r="B26" s="90"/>
      <c r="C26" s="495"/>
      <c r="D26" s="496"/>
      <c r="E26" s="496"/>
      <c r="F26" s="496"/>
      <c r="G26" s="496"/>
      <c r="H26" s="497"/>
    </row>
    <row r="27" spans="1:15" s="53" customFormat="1" ht="20.100000000000001" customHeight="1" x14ac:dyDescent="0.25">
      <c r="A27" s="505"/>
      <c r="B27" s="505"/>
      <c r="C27" s="505"/>
      <c r="D27" s="505"/>
      <c r="E27" s="505"/>
      <c r="F27" s="505"/>
      <c r="G27" s="505"/>
      <c r="H27" s="505"/>
    </row>
    <row r="28" spans="1:15" s="53" customFormat="1" ht="20.100000000000001" customHeight="1" x14ac:dyDescent="0.3">
      <c r="A28" s="498" t="s">
        <v>158</v>
      </c>
      <c r="B28" s="498"/>
      <c r="C28" s="505"/>
      <c r="D28" s="505"/>
      <c r="E28" s="505"/>
      <c r="F28" s="505"/>
      <c r="G28" s="505"/>
      <c r="H28" s="505"/>
    </row>
    <row r="29" spans="1:15" s="53" customFormat="1" ht="10.5" customHeight="1" x14ac:dyDescent="0.25">
      <c r="B29" s="49"/>
      <c r="C29" s="146"/>
      <c r="D29" s="146"/>
      <c r="E29" s="146"/>
      <c r="F29" s="146"/>
      <c r="G29" s="146"/>
      <c r="H29" s="146"/>
    </row>
    <row r="30" spans="1:15" s="87" customFormat="1" ht="39" customHeight="1" x14ac:dyDescent="0.3">
      <c r="A30" s="84" t="s">
        <v>139</v>
      </c>
      <c r="B30" s="86"/>
      <c r="C30" s="495"/>
      <c r="D30" s="496"/>
      <c r="E30" s="496"/>
      <c r="F30" s="496"/>
      <c r="G30" s="496"/>
      <c r="H30" s="497"/>
    </row>
    <row r="31" spans="1:15" s="148" customFormat="1" ht="20.100000000000001" customHeight="1" x14ac:dyDescent="0.3">
      <c r="A31" s="147" t="s">
        <v>140</v>
      </c>
      <c r="B31" s="147"/>
      <c r="C31" s="507"/>
      <c r="D31" s="507"/>
      <c r="E31" s="507"/>
      <c r="F31" s="507"/>
      <c r="G31" s="507"/>
      <c r="H31" s="507"/>
    </row>
    <row r="32" spans="1:15" s="59" customFormat="1" ht="9" customHeight="1" x14ac:dyDescent="0.25">
      <c r="A32" s="149"/>
      <c r="B32" s="149"/>
      <c r="C32" s="149"/>
      <c r="D32" s="149"/>
      <c r="E32" s="149"/>
      <c r="F32" s="149"/>
      <c r="G32" s="149"/>
      <c r="H32" s="149"/>
    </row>
    <row r="33" spans="1:8" s="55" customFormat="1" ht="20.100000000000001" customHeight="1" x14ac:dyDescent="0.3">
      <c r="A33" s="498" t="s">
        <v>159</v>
      </c>
      <c r="B33" s="498"/>
      <c r="C33" s="498"/>
      <c r="D33" s="49"/>
      <c r="E33" s="49"/>
      <c r="F33" s="49"/>
      <c r="G33" s="49"/>
      <c r="H33" s="49"/>
    </row>
    <row r="34" spans="1:8" s="55" customFormat="1" ht="15.75" customHeight="1" x14ac:dyDescent="0.3">
      <c r="A34" s="56"/>
      <c r="B34" s="56"/>
      <c r="C34" s="506" t="s">
        <v>141</v>
      </c>
      <c r="D34" s="506"/>
      <c r="G34" s="506" t="s">
        <v>142</v>
      </c>
      <c r="H34" s="506"/>
    </row>
    <row r="35" spans="1:8" s="85" customFormat="1" ht="21" customHeight="1" x14ac:dyDescent="0.3">
      <c r="A35" s="92" t="s">
        <v>143</v>
      </c>
      <c r="B35" s="92"/>
      <c r="C35" s="554"/>
      <c r="D35" s="555"/>
      <c r="G35" s="554"/>
      <c r="H35" s="555"/>
    </row>
    <row r="36" spans="1:8" s="110" customFormat="1" ht="26.25" customHeight="1" x14ac:dyDescent="0.3">
      <c r="A36" s="92" t="s">
        <v>238</v>
      </c>
      <c r="B36" s="131"/>
      <c r="C36" s="187" t="str">
        <f>IF(von="","~",DATEDIF(von,bis+1,"m"))</f>
        <v>~</v>
      </c>
      <c r="D36" s="187" t="str">
        <f>IF(von="","~",bis-EDATE(von,LaufzeitMonate)+1)</f>
        <v>~</v>
      </c>
      <c r="E36" s="501" t="s">
        <v>237</v>
      </c>
      <c r="F36" s="502"/>
      <c r="G36" s="556" t="str">
        <f>IF(bis="","~",DATEDIF(von,bis+1,"d"))</f>
        <v>~</v>
      </c>
      <c r="H36" s="556"/>
    </row>
    <row r="37" spans="1:8" x14ac:dyDescent="0.25">
      <c r="A37" s="67"/>
      <c r="B37" s="43"/>
      <c r="C37" s="43"/>
      <c r="D37" s="43"/>
      <c r="E37" s="43"/>
      <c r="F37" s="43"/>
      <c r="G37" s="43"/>
      <c r="H37" s="43"/>
    </row>
    <row r="38" spans="1:8" s="55" customFormat="1" ht="20.100000000000001" customHeight="1" x14ac:dyDescent="0.3">
      <c r="A38" s="498" t="s">
        <v>402</v>
      </c>
      <c r="B38" s="498"/>
      <c r="C38" s="498"/>
      <c r="D38" s="49"/>
      <c r="E38" s="49"/>
      <c r="F38" s="49"/>
      <c r="G38" s="49"/>
      <c r="H38" s="49"/>
    </row>
    <row r="39" spans="1:8" s="96" customFormat="1" ht="20.100000000000001" customHeight="1" x14ac:dyDescent="0.3">
      <c r="A39" s="94"/>
      <c r="B39" s="94"/>
      <c r="C39" s="94"/>
      <c r="D39" s="95" t="s">
        <v>152</v>
      </c>
      <c r="E39" s="95" t="s">
        <v>152</v>
      </c>
      <c r="F39" s="95" t="s">
        <v>149</v>
      </c>
      <c r="G39" s="95" t="s">
        <v>152</v>
      </c>
      <c r="H39" s="95" t="s">
        <v>177</v>
      </c>
    </row>
    <row r="40" spans="1:8" s="96" customFormat="1" ht="20.100000000000001" customHeight="1" x14ac:dyDescent="0.3">
      <c r="A40" s="94"/>
      <c r="B40" s="94"/>
      <c r="C40" s="97" t="s">
        <v>153</v>
      </c>
      <c r="D40" s="95">
        <f>YEAR(von)</f>
        <v>1900</v>
      </c>
      <c r="E40" s="95">
        <f>D40+1</f>
        <v>1901</v>
      </c>
      <c r="F40" s="95">
        <f>E40+1</f>
        <v>1902</v>
      </c>
      <c r="G40" s="95">
        <f>F40+1</f>
        <v>1903</v>
      </c>
      <c r="H40" s="95" t="s">
        <v>178</v>
      </c>
    </row>
    <row r="41" spans="1:8" s="93" customFormat="1" ht="20.100000000000001" customHeight="1" x14ac:dyDescent="0.3">
      <c r="A41" s="557" t="s">
        <v>154</v>
      </c>
      <c r="B41" s="558"/>
      <c r="C41" s="559"/>
      <c r="D41" s="227"/>
      <c r="E41" s="227"/>
      <c r="F41" s="227"/>
      <c r="G41" s="227"/>
      <c r="H41" s="227"/>
    </row>
    <row r="42" spans="1:8" s="59" customFormat="1" ht="20.100000000000001" customHeight="1" x14ac:dyDescent="0.25">
      <c r="B42" s="150"/>
      <c r="C42" s="150"/>
      <c r="E42" s="151"/>
      <c r="F42" s="151"/>
      <c r="G42" s="151"/>
      <c r="H42" s="152" t="s">
        <v>179</v>
      </c>
    </row>
    <row r="43" spans="1:8" s="59" customFormat="1" ht="20.100000000000001" customHeight="1" x14ac:dyDescent="0.25">
      <c r="A43" s="57"/>
      <c r="B43" s="57"/>
      <c r="C43" s="58"/>
      <c r="D43" s="58"/>
      <c r="E43" s="58"/>
      <c r="F43" s="58"/>
      <c r="G43" s="69"/>
      <c r="H43" s="69"/>
    </row>
    <row r="44" spans="1:8" s="55" customFormat="1" ht="20.100000000000001" hidden="1" customHeight="1" x14ac:dyDescent="0.3">
      <c r="A44" s="498" t="s">
        <v>183</v>
      </c>
      <c r="B44" s="498"/>
      <c r="C44" s="498"/>
      <c r="D44" s="49"/>
      <c r="G44" s="49"/>
    </row>
    <row r="45" spans="1:8" s="55" customFormat="1" ht="20.100000000000001" hidden="1" customHeight="1" x14ac:dyDescent="0.3">
      <c r="A45" s="56"/>
      <c r="B45" s="56"/>
      <c r="C45" s="56"/>
      <c r="D45" s="49"/>
      <c r="E45" s="49"/>
      <c r="F45" s="49"/>
      <c r="G45" s="49"/>
      <c r="H45" s="49"/>
    </row>
    <row r="46" spans="1:8" s="55" customFormat="1" ht="15.6" hidden="1" x14ac:dyDescent="0.3">
      <c r="A46" s="503" t="s">
        <v>184</v>
      </c>
      <c r="B46" s="503"/>
      <c r="C46" s="503"/>
      <c r="D46" s="503"/>
      <c r="E46" s="503"/>
      <c r="F46" s="503"/>
      <c r="G46" s="503"/>
      <c r="H46" s="503"/>
    </row>
    <row r="47" spans="1:8" s="60" customFormat="1" hidden="1" x14ac:dyDescent="0.25">
      <c r="A47" s="504" t="s">
        <v>144</v>
      </c>
      <c r="B47" s="504"/>
      <c r="C47" s="504"/>
      <c r="D47" s="504"/>
      <c r="E47" s="504"/>
      <c r="F47" s="504"/>
      <c r="G47" s="504"/>
      <c r="H47" s="504"/>
    </row>
    <row r="48" spans="1:8" s="98" customFormat="1" ht="20.100000000000001" hidden="1" customHeight="1" x14ac:dyDescent="0.3">
      <c r="A48" s="499" t="s">
        <v>145</v>
      </c>
      <c r="B48" s="499"/>
      <c r="C48" s="499"/>
      <c r="D48" s="499"/>
      <c r="E48" s="500"/>
      <c r="F48" s="228"/>
      <c r="G48" s="90"/>
      <c r="H48" s="90"/>
    </row>
    <row r="49" spans="1:8" s="60" customFormat="1" ht="26.4" hidden="1" x14ac:dyDescent="0.25">
      <c r="A49" s="73"/>
      <c r="B49" s="73"/>
      <c r="C49" s="73"/>
      <c r="D49" s="525" t="s">
        <v>146</v>
      </c>
      <c r="E49" s="525"/>
      <c r="F49" s="99" t="s">
        <v>148</v>
      </c>
      <c r="G49" s="100" t="s">
        <v>162</v>
      </c>
      <c r="H49" s="100" t="s">
        <v>5</v>
      </c>
    </row>
    <row r="50" spans="1:8" s="96" customFormat="1" ht="20.100000000000001" hidden="1" customHeight="1" x14ac:dyDescent="0.3">
      <c r="A50" s="528" t="s">
        <v>147</v>
      </c>
      <c r="B50" s="528"/>
      <c r="C50" s="529"/>
      <c r="D50" s="530"/>
      <c r="E50" s="530"/>
      <c r="F50" s="190"/>
      <c r="G50" s="228"/>
      <c r="H50" s="228"/>
    </row>
    <row r="51" spans="1:8" s="189" customFormat="1" ht="20.100000000000001" hidden="1" customHeight="1" x14ac:dyDescent="0.3">
      <c r="A51" s="186" t="s">
        <v>240</v>
      </c>
      <c r="B51" s="188"/>
      <c r="C51" s="188"/>
      <c r="D51" s="512">
        <f>C56*D50</f>
        <v>0</v>
      </c>
      <c r="E51" s="512"/>
      <c r="F51" s="190"/>
      <c r="G51" s="191">
        <f>C56*G50</f>
        <v>0</v>
      </c>
      <c r="H51" s="191">
        <f>C56*H50</f>
        <v>0</v>
      </c>
    </row>
    <row r="52" spans="1:8" s="53" customFormat="1" ht="20.100000000000001" hidden="1" customHeight="1" x14ac:dyDescent="0.3">
      <c r="A52" s="503" t="s">
        <v>185</v>
      </c>
      <c r="B52" s="503"/>
      <c r="C52" s="503"/>
      <c r="D52" s="503"/>
      <c r="E52" s="503"/>
      <c r="F52" s="503"/>
      <c r="G52" s="503"/>
      <c r="H52" s="503"/>
    </row>
    <row r="53" spans="1:8" s="53" customFormat="1" ht="20.100000000000001" hidden="1" customHeight="1" x14ac:dyDescent="0.3">
      <c r="A53" s="74" t="s">
        <v>181</v>
      </c>
      <c r="B53" s="56"/>
    </row>
    <row r="54" spans="1:8" s="51" customFormat="1" ht="18.75" hidden="1" customHeight="1" x14ac:dyDescent="0.25">
      <c r="A54" s="50"/>
      <c r="B54" s="50"/>
      <c r="C54" s="49"/>
      <c r="D54" s="53"/>
      <c r="E54" s="53"/>
      <c r="F54" s="49"/>
      <c r="G54" s="72"/>
      <c r="H54" s="72"/>
    </row>
    <row r="55" spans="1:8" s="53" customFormat="1" ht="26.4" hidden="1" x14ac:dyDescent="0.25">
      <c r="B55" s="71"/>
      <c r="C55" s="62" t="s">
        <v>149</v>
      </c>
      <c r="D55" s="62" t="s">
        <v>150</v>
      </c>
      <c r="E55" s="62" t="s">
        <v>180</v>
      </c>
      <c r="F55" s="62" t="s">
        <v>164</v>
      </c>
      <c r="G55" s="62" t="s">
        <v>150</v>
      </c>
      <c r="H55" s="62" t="s">
        <v>180</v>
      </c>
    </row>
    <row r="56" spans="1:8" s="53" customFormat="1" ht="21.75" hidden="1" customHeight="1" x14ac:dyDescent="0.25">
      <c r="A56" s="70" t="s">
        <v>151</v>
      </c>
      <c r="B56" s="71"/>
      <c r="C56" s="101">
        <f t="shared" ref="C56:C61" si="0">SUM(D56:E56)</f>
        <v>0</v>
      </c>
      <c r="D56" s="229"/>
      <c r="E56" s="229"/>
      <c r="F56" s="105">
        <f>IFERROR(G56+H56,0)</f>
        <v>0</v>
      </c>
      <c r="G56" s="106">
        <f t="shared" ref="G56:G61" si="1">IFERROR(D56/C56,0)</f>
        <v>0</v>
      </c>
      <c r="H56" s="106">
        <f t="shared" ref="H56:H61" si="2">IFERROR(E56/C56,0)</f>
        <v>0</v>
      </c>
    </row>
    <row r="57" spans="1:8" s="53" customFormat="1" ht="21.75" hidden="1" customHeight="1" x14ac:dyDescent="0.25">
      <c r="A57" s="73" t="s">
        <v>190</v>
      </c>
      <c r="B57" s="72"/>
      <c r="C57" s="102">
        <f t="shared" si="0"/>
        <v>0</v>
      </c>
      <c r="D57" s="230"/>
      <c r="E57" s="230"/>
      <c r="F57" s="107">
        <f>IFERROR(C57/C56,0)</f>
        <v>0</v>
      </c>
      <c r="G57" s="106">
        <f t="shared" si="1"/>
        <v>0</v>
      </c>
      <c r="H57" s="106">
        <f t="shared" si="2"/>
        <v>0</v>
      </c>
    </row>
    <row r="58" spans="1:8" s="53" customFormat="1" ht="21.75" hidden="1" customHeight="1" x14ac:dyDescent="0.25">
      <c r="A58" s="73" t="s">
        <v>191</v>
      </c>
      <c r="B58" s="71"/>
      <c r="C58" s="102">
        <f t="shared" si="0"/>
        <v>0</v>
      </c>
      <c r="D58" s="104">
        <f>D56-D57</f>
        <v>0</v>
      </c>
      <c r="E58" s="104">
        <f>E56-E57</f>
        <v>0</v>
      </c>
      <c r="F58" s="107">
        <f>IFERROR(C58/C56,0)</f>
        <v>0</v>
      </c>
      <c r="G58" s="106">
        <f t="shared" si="1"/>
        <v>0</v>
      </c>
      <c r="H58" s="106">
        <f t="shared" si="2"/>
        <v>0</v>
      </c>
    </row>
    <row r="59" spans="1:8" s="53" customFormat="1" ht="21.75" hidden="1" customHeight="1" x14ac:dyDescent="0.25">
      <c r="A59" s="72" t="s">
        <v>163</v>
      </c>
      <c r="B59" s="75"/>
      <c r="C59" s="102">
        <f t="shared" si="0"/>
        <v>0</v>
      </c>
      <c r="D59" s="229"/>
      <c r="E59" s="229"/>
      <c r="F59" s="107">
        <f>IFERROR(C59/C56,0)</f>
        <v>0</v>
      </c>
      <c r="G59" s="106">
        <f t="shared" si="1"/>
        <v>0</v>
      </c>
      <c r="H59" s="106">
        <f t="shared" si="2"/>
        <v>0</v>
      </c>
    </row>
    <row r="60" spans="1:8" s="53" customFormat="1" ht="21.75" hidden="1" customHeight="1" x14ac:dyDescent="0.25">
      <c r="A60" s="73" t="s">
        <v>190</v>
      </c>
      <c r="B60" s="54"/>
      <c r="C60" s="102">
        <f t="shared" si="0"/>
        <v>0</v>
      </c>
      <c r="D60" s="230"/>
      <c r="E60" s="230"/>
      <c r="F60" s="107">
        <f>IFERROR(C60/C56,0)</f>
        <v>0</v>
      </c>
      <c r="G60" s="106">
        <f t="shared" si="1"/>
        <v>0</v>
      </c>
      <c r="H60" s="106">
        <f t="shared" si="2"/>
        <v>0</v>
      </c>
    </row>
    <row r="61" spans="1:8" s="53" customFormat="1" ht="21.75" hidden="1" customHeight="1" x14ac:dyDescent="0.25">
      <c r="A61" s="103" t="s">
        <v>191</v>
      </c>
      <c r="B61" s="54"/>
      <c r="C61" s="102">
        <f t="shared" si="0"/>
        <v>0</v>
      </c>
      <c r="D61" s="104">
        <f>D59-D60</f>
        <v>0</v>
      </c>
      <c r="E61" s="104">
        <f>E59-E60</f>
        <v>0</v>
      </c>
      <c r="F61" s="107">
        <f>IFERROR(C61/C56,0)</f>
        <v>0</v>
      </c>
      <c r="G61" s="106">
        <f t="shared" si="1"/>
        <v>0</v>
      </c>
      <c r="H61" s="106">
        <f t="shared" si="2"/>
        <v>0</v>
      </c>
    </row>
    <row r="62" spans="1:8" s="53" customFormat="1" ht="20.100000000000001" hidden="1" customHeight="1" x14ac:dyDescent="0.25">
      <c r="A62" s="49"/>
      <c r="B62" s="49"/>
      <c r="C62" s="49"/>
      <c r="D62" s="61"/>
      <c r="E62" s="49"/>
      <c r="F62" s="49"/>
      <c r="G62" s="49"/>
      <c r="H62" s="49"/>
    </row>
    <row r="63" spans="1:8" s="53" customFormat="1" ht="20.100000000000001" hidden="1" customHeight="1" x14ac:dyDescent="0.3">
      <c r="A63" s="503" t="s">
        <v>207</v>
      </c>
      <c r="B63" s="503"/>
      <c r="C63" s="503"/>
      <c r="D63" s="503"/>
      <c r="E63" s="503"/>
      <c r="F63" s="503"/>
      <c r="G63" s="503"/>
      <c r="H63" s="503"/>
    </row>
    <row r="64" spans="1:8" s="53" customFormat="1" ht="20.100000000000001" hidden="1" customHeight="1" x14ac:dyDescent="0.3">
      <c r="A64" s="79" t="s">
        <v>181</v>
      </c>
      <c r="B64" s="76"/>
    </row>
    <row r="65" spans="1:8" s="51" customFormat="1" ht="12.75" hidden="1" customHeight="1" x14ac:dyDescent="0.25">
      <c r="A65" s="78"/>
      <c r="B65" s="78"/>
      <c r="C65" s="77"/>
      <c r="D65" s="53"/>
      <c r="E65" s="53"/>
      <c r="F65" s="77"/>
      <c r="G65" s="72"/>
      <c r="H65" s="72"/>
    </row>
    <row r="66" spans="1:8" s="53" customFormat="1" ht="26.4" hidden="1" x14ac:dyDescent="0.25">
      <c r="B66" s="77"/>
      <c r="C66" s="62" t="s">
        <v>149</v>
      </c>
      <c r="D66" s="62" t="s">
        <v>150</v>
      </c>
      <c r="E66" s="62" t="s">
        <v>180</v>
      </c>
      <c r="F66" s="62" t="s">
        <v>164</v>
      </c>
      <c r="G66" s="62" t="s">
        <v>150</v>
      </c>
      <c r="H66" s="62" t="s">
        <v>180</v>
      </c>
    </row>
    <row r="67" spans="1:8" s="53" customFormat="1" ht="21.75" hidden="1" customHeight="1" x14ac:dyDescent="0.25">
      <c r="A67" s="78" t="s">
        <v>206</v>
      </c>
      <c r="B67" s="77"/>
      <c r="C67" s="101">
        <f t="shared" ref="C67:C72" si="3">SUM(D67:E67)</f>
        <v>0</v>
      </c>
      <c r="D67" s="229"/>
      <c r="E67" s="229"/>
      <c r="F67" s="105">
        <f>IFERROR(G67+H67,0)</f>
        <v>0</v>
      </c>
      <c r="G67" s="106">
        <f t="shared" ref="G67:G72" si="4">IFERROR(D67/C67,0)</f>
        <v>0</v>
      </c>
      <c r="H67" s="106">
        <f t="shared" ref="H67:H72" si="5">IFERROR(E67/C67,0)</f>
        <v>0</v>
      </c>
    </row>
    <row r="68" spans="1:8" s="53" customFormat="1" ht="21.75" hidden="1" customHeight="1" x14ac:dyDescent="0.25">
      <c r="A68" s="73" t="s">
        <v>208</v>
      </c>
      <c r="B68" s="72"/>
      <c r="C68" s="102">
        <f t="shared" si="3"/>
        <v>0</v>
      </c>
      <c r="D68" s="230"/>
      <c r="E68" s="230"/>
      <c r="F68" s="107">
        <f>IFERROR(C68/C67,0)</f>
        <v>0</v>
      </c>
      <c r="G68" s="106">
        <f t="shared" si="4"/>
        <v>0</v>
      </c>
      <c r="H68" s="106">
        <f t="shared" si="5"/>
        <v>0</v>
      </c>
    </row>
    <row r="69" spans="1:8" s="53" customFormat="1" ht="21.75" hidden="1" customHeight="1" x14ac:dyDescent="0.25">
      <c r="A69" s="73" t="s">
        <v>209</v>
      </c>
      <c r="B69" s="77"/>
      <c r="C69" s="102">
        <f t="shared" si="3"/>
        <v>0</v>
      </c>
      <c r="D69" s="104">
        <f>D67-D68</f>
        <v>0</v>
      </c>
      <c r="E69" s="104">
        <f>E67-E68</f>
        <v>0</v>
      </c>
      <c r="F69" s="107">
        <f>IFERROR(C69/C67,0)</f>
        <v>0</v>
      </c>
      <c r="G69" s="106">
        <f t="shared" si="4"/>
        <v>0</v>
      </c>
      <c r="H69" s="106">
        <f t="shared" si="5"/>
        <v>0</v>
      </c>
    </row>
    <row r="70" spans="1:8" s="53" customFormat="1" ht="21.75" hidden="1" customHeight="1" x14ac:dyDescent="0.25">
      <c r="A70" s="72" t="s">
        <v>163</v>
      </c>
      <c r="B70" s="75"/>
      <c r="C70" s="102">
        <f t="shared" si="3"/>
        <v>0</v>
      </c>
      <c r="D70" s="229"/>
      <c r="E70" s="229"/>
      <c r="F70" s="107">
        <f>IFERROR(C70/C67,0)</f>
        <v>0</v>
      </c>
      <c r="G70" s="106">
        <f t="shared" si="4"/>
        <v>0</v>
      </c>
      <c r="H70" s="106">
        <f t="shared" si="5"/>
        <v>0</v>
      </c>
    </row>
    <row r="71" spans="1:8" s="53" customFormat="1" ht="21.75" hidden="1" customHeight="1" x14ac:dyDescent="0.25">
      <c r="A71" s="73" t="s">
        <v>208</v>
      </c>
      <c r="B71" s="75"/>
      <c r="C71" s="102">
        <f t="shared" si="3"/>
        <v>0</v>
      </c>
      <c r="D71" s="230"/>
      <c r="E71" s="230"/>
      <c r="F71" s="107">
        <f>IFERROR(C71/C67,0)</f>
        <v>0</v>
      </c>
      <c r="G71" s="106">
        <f t="shared" si="4"/>
        <v>0</v>
      </c>
      <c r="H71" s="106">
        <f t="shared" si="5"/>
        <v>0</v>
      </c>
    </row>
    <row r="72" spans="1:8" s="53" customFormat="1" ht="21.75" hidden="1" customHeight="1" x14ac:dyDescent="0.25">
      <c r="A72" s="103" t="s">
        <v>210</v>
      </c>
      <c r="B72" s="75"/>
      <c r="C72" s="102">
        <f t="shared" si="3"/>
        <v>0</v>
      </c>
      <c r="D72" s="104">
        <f>D70-D71</f>
        <v>0</v>
      </c>
      <c r="E72" s="104">
        <f>E70-E71</f>
        <v>0</v>
      </c>
      <c r="F72" s="107">
        <f>IFERROR(C72/C67,0)</f>
        <v>0</v>
      </c>
      <c r="G72" s="106">
        <f t="shared" si="4"/>
        <v>0</v>
      </c>
      <c r="H72" s="106">
        <f t="shared" si="5"/>
        <v>0</v>
      </c>
    </row>
    <row r="73" spans="1:8" s="53" customFormat="1" ht="21.75" hidden="1" customHeight="1" x14ac:dyDescent="0.25">
      <c r="A73" s="103"/>
      <c r="B73" s="75"/>
      <c r="C73" s="127"/>
      <c r="D73" s="128"/>
      <c r="E73" s="128"/>
      <c r="F73" s="129"/>
      <c r="G73" s="130"/>
      <c r="H73" s="130"/>
    </row>
    <row r="74" spans="1:8" s="53" customFormat="1" ht="20.100000000000001" hidden="1" customHeight="1" x14ac:dyDescent="0.3">
      <c r="A74" s="503" t="s">
        <v>269</v>
      </c>
      <c r="B74" s="503"/>
      <c r="C74" s="503"/>
      <c r="D74" s="503"/>
      <c r="E74" s="503"/>
      <c r="F74" s="49"/>
      <c r="G74" s="49"/>
      <c r="H74" s="49"/>
    </row>
    <row r="75" spans="1:8" s="53" customFormat="1" ht="20.100000000000001" hidden="1" customHeight="1" x14ac:dyDescent="0.25">
      <c r="A75" s="68" t="s">
        <v>182</v>
      </c>
      <c r="B75" s="63"/>
      <c r="C75" s="63"/>
      <c r="D75" s="64"/>
      <c r="E75" s="49"/>
      <c r="F75" s="49"/>
      <c r="G75" s="49"/>
      <c r="H75" s="49"/>
    </row>
    <row r="76" spans="1:8" s="53" customFormat="1" ht="11.25" hidden="1" customHeight="1" x14ac:dyDescent="0.25">
      <c r="A76" s="49"/>
      <c r="B76" s="49"/>
      <c r="C76" s="49"/>
      <c r="D76" s="49"/>
      <c r="E76" s="49"/>
      <c r="F76" s="49"/>
      <c r="G76" s="49"/>
      <c r="H76" s="49"/>
    </row>
    <row r="77" spans="1:8" s="118" customFormat="1" ht="20.100000000000001" hidden="1" customHeight="1" x14ac:dyDescent="0.25">
      <c r="A77" s="521" t="s">
        <v>192</v>
      </c>
      <c r="B77" s="521"/>
      <c r="C77" s="521"/>
      <c r="D77" s="231"/>
      <c r="E77" s="121"/>
      <c r="F77" s="121"/>
      <c r="G77" s="121"/>
      <c r="H77" s="121"/>
    </row>
    <row r="78" spans="1:8" s="118" customFormat="1" ht="20.100000000000001" hidden="1" customHeight="1" x14ac:dyDescent="0.25">
      <c r="A78" s="140"/>
      <c r="B78" s="140"/>
      <c r="C78" s="122"/>
      <c r="D78" s="124"/>
      <c r="E78" s="142"/>
      <c r="F78" s="142"/>
      <c r="G78" s="142"/>
      <c r="H78" s="142"/>
    </row>
    <row r="79" spans="1:8" s="118" customFormat="1" ht="24" hidden="1" customHeight="1" x14ac:dyDescent="0.25">
      <c r="A79" s="122"/>
      <c r="B79" s="122"/>
      <c r="C79" s="122"/>
      <c r="D79" s="123" t="s">
        <v>149</v>
      </c>
      <c r="E79" s="517" t="s">
        <v>195</v>
      </c>
      <c r="F79" s="518"/>
      <c r="G79" s="517" t="s">
        <v>196</v>
      </c>
      <c r="H79" s="518"/>
    </row>
    <row r="80" spans="1:8" s="118" customFormat="1" hidden="1" x14ac:dyDescent="0.25">
      <c r="A80" s="219" t="s">
        <v>202</v>
      </c>
      <c r="B80" s="219"/>
      <c r="C80" s="143"/>
      <c r="D80" s="125">
        <f>E80+G80</f>
        <v>0</v>
      </c>
      <c r="E80" s="515"/>
      <c r="F80" s="516"/>
      <c r="G80" s="515"/>
      <c r="H80" s="516"/>
    </row>
    <row r="81" spans="1:8" s="118" customFormat="1" ht="20.100000000000001" hidden="1" customHeight="1" x14ac:dyDescent="0.25">
      <c r="A81" s="220" t="s">
        <v>203</v>
      </c>
      <c r="B81" s="220"/>
      <c r="C81" s="144"/>
      <c r="D81" s="125">
        <f t="shared" ref="D81:D85" si="6">E81+G81</f>
        <v>0</v>
      </c>
      <c r="E81" s="513">
        <f>E80*E90</f>
        <v>0</v>
      </c>
      <c r="F81" s="514"/>
      <c r="G81" s="513">
        <f>G80*G90</f>
        <v>0</v>
      </c>
      <c r="H81" s="514"/>
    </row>
    <row r="82" spans="1:8" s="118" customFormat="1" ht="20.100000000000001" hidden="1" customHeight="1" x14ac:dyDescent="0.25">
      <c r="A82" s="220" t="s">
        <v>204</v>
      </c>
      <c r="B82" s="220"/>
      <c r="C82" s="144"/>
      <c r="D82" s="125">
        <f t="shared" si="6"/>
        <v>0</v>
      </c>
      <c r="E82" s="513">
        <f>E91*E80</f>
        <v>0</v>
      </c>
      <c r="F82" s="514"/>
      <c r="G82" s="513">
        <f>G91*G80</f>
        <v>0</v>
      </c>
      <c r="H82" s="514"/>
    </row>
    <row r="83" spans="1:8" s="118" customFormat="1" ht="20.100000000000001" hidden="1" customHeight="1" x14ac:dyDescent="0.25">
      <c r="A83" s="524" t="s">
        <v>205</v>
      </c>
      <c r="B83" s="524"/>
      <c r="C83" s="143"/>
      <c r="D83" s="125">
        <f t="shared" si="6"/>
        <v>0</v>
      </c>
      <c r="E83" s="513">
        <f>E80*E92</f>
        <v>0</v>
      </c>
      <c r="F83" s="514"/>
      <c r="G83" s="513">
        <f>G80*G92</f>
        <v>0</v>
      </c>
      <c r="H83" s="514"/>
    </row>
    <row r="84" spans="1:8" s="118" customFormat="1" ht="20.100000000000001" hidden="1" customHeight="1" x14ac:dyDescent="0.25">
      <c r="A84" s="220" t="s">
        <v>203</v>
      </c>
      <c r="B84" s="220"/>
      <c r="C84" s="144"/>
      <c r="D84" s="125">
        <f t="shared" si="6"/>
        <v>0</v>
      </c>
      <c r="E84" s="513">
        <f>E83*E93</f>
        <v>0</v>
      </c>
      <c r="F84" s="514"/>
      <c r="G84" s="513">
        <f>G83*G93</f>
        <v>0</v>
      </c>
      <c r="H84" s="514"/>
    </row>
    <row r="85" spans="1:8" s="118" customFormat="1" ht="20.100000000000001" hidden="1" customHeight="1" x14ac:dyDescent="0.25">
      <c r="A85" s="220" t="s">
        <v>204</v>
      </c>
      <c r="B85" s="220"/>
      <c r="C85" s="144"/>
      <c r="D85" s="125">
        <f t="shared" si="6"/>
        <v>0</v>
      </c>
      <c r="E85" s="513">
        <f>E83*E94</f>
        <v>0</v>
      </c>
      <c r="F85" s="514"/>
      <c r="G85" s="513">
        <f>G83*G94</f>
        <v>0</v>
      </c>
      <c r="H85" s="514"/>
    </row>
    <row r="86" spans="1:8" hidden="1" x14ac:dyDescent="0.25">
      <c r="A86" s="48"/>
      <c r="B86" s="48"/>
      <c r="C86" s="48"/>
      <c r="D86" s="48"/>
      <c r="E86" s="48"/>
      <c r="F86" s="48"/>
      <c r="G86" s="48"/>
      <c r="H86" s="48"/>
    </row>
    <row r="87" spans="1:8" hidden="1" x14ac:dyDescent="0.25">
      <c r="A87" s="48"/>
      <c r="B87" s="48"/>
      <c r="C87" s="48"/>
      <c r="D87" s="48"/>
      <c r="E87" s="48"/>
      <c r="F87" s="48"/>
      <c r="G87" s="48"/>
      <c r="H87" s="48"/>
    </row>
    <row r="88" spans="1:8" s="118" customFormat="1" ht="20.100000000000001" hidden="1" customHeight="1" x14ac:dyDescent="0.25">
      <c r="A88" s="140"/>
      <c r="B88" s="140"/>
      <c r="C88" s="141" t="s">
        <v>193</v>
      </c>
      <c r="D88" s="123" t="s">
        <v>164</v>
      </c>
      <c r="E88" s="526" t="s">
        <v>148</v>
      </c>
      <c r="F88" s="526"/>
      <c r="G88" s="526"/>
      <c r="H88" s="527"/>
    </row>
    <row r="89" spans="1:8" s="117" customFormat="1" ht="25.5" hidden="1" customHeight="1" x14ac:dyDescent="0.25">
      <c r="A89" s="219" t="s">
        <v>194</v>
      </c>
      <c r="B89" s="119"/>
      <c r="C89" s="126">
        <f t="shared" ref="C89:C94" si="7">IFERROR(E80+G80/$D$77,0)</f>
        <v>0</v>
      </c>
      <c r="D89" s="193">
        <f>IFERROR(C89/C89,0)</f>
        <v>0</v>
      </c>
      <c r="E89" s="517" t="s">
        <v>211</v>
      </c>
      <c r="F89" s="518"/>
      <c r="G89" s="517" t="s">
        <v>212</v>
      </c>
      <c r="H89" s="518"/>
    </row>
    <row r="90" spans="1:8" s="118" customFormat="1" ht="20.100000000000001" hidden="1" customHeight="1" x14ac:dyDescent="0.25">
      <c r="A90" s="220" t="s">
        <v>197</v>
      </c>
      <c r="B90" s="121"/>
      <c r="C90" s="126">
        <f t="shared" si="7"/>
        <v>0</v>
      </c>
      <c r="D90" s="193">
        <f>IFERROR(C90/$C$89,0)</f>
        <v>0</v>
      </c>
      <c r="E90" s="510"/>
      <c r="F90" s="511"/>
      <c r="G90" s="510"/>
      <c r="H90" s="511"/>
    </row>
    <row r="91" spans="1:8" s="118" customFormat="1" ht="20.100000000000001" hidden="1" customHeight="1" x14ac:dyDescent="0.25">
      <c r="A91" s="220" t="s">
        <v>198</v>
      </c>
      <c r="B91" s="121"/>
      <c r="C91" s="126">
        <f t="shared" si="7"/>
        <v>0</v>
      </c>
      <c r="D91" s="193">
        <f>IFERROR(C91/$C$89,0)</f>
        <v>0</v>
      </c>
      <c r="E91" s="522">
        <f t="shared" ref="E91" si="8">IF(E90=0,0,1-E90)</f>
        <v>0</v>
      </c>
      <c r="F91" s="523"/>
      <c r="G91" s="522">
        <f>IF(G90=0,0,1-G90)</f>
        <v>0</v>
      </c>
      <c r="H91" s="523"/>
    </row>
    <row r="92" spans="1:8" s="118" customFormat="1" ht="20.100000000000001" hidden="1" customHeight="1" x14ac:dyDescent="0.25">
      <c r="A92" s="221" t="s">
        <v>199</v>
      </c>
      <c r="B92" s="120"/>
      <c r="C92" s="126">
        <f t="shared" si="7"/>
        <v>0</v>
      </c>
      <c r="D92" s="193">
        <f>IFERROR(C92/$C$89,0)</f>
        <v>0</v>
      </c>
      <c r="E92" s="508"/>
      <c r="F92" s="509"/>
      <c r="G92" s="508"/>
      <c r="H92" s="509"/>
    </row>
    <row r="93" spans="1:8" s="118" customFormat="1" ht="20.100000000000001" hidden="1" customHeight="1" x14ac:dyDescent="0.25">
      <c r="A93" s="220" t="s">
        <v>200</v>
      </c>
      <c r="B93" s="121"/>
      <c r="C93" s="126">
        <f t="shared" si="7"/>
        <v>0</v>
      </c>
      <c r="D93" s="193">
        <f>IFERROR(C93/$C$89,0)</f>
        <v>0</v>
      </c>
      <c r="E93" s="510"/>
      <c r="F93" s="511"/>
      <c r="G93" s="510"/>
      <c r="H93" s="511"/>
    </row>
    <row r="94" spans="1:8" s="118" customFormat="1" ht="20.100000000000001" hidden="1" customHeight="1" x14ac:dyDescent="0.25">
      <c r="A94" s="224" t="s">
        <v>201</v>
      </c>
      <c r="B94" s="122"/>
      <c r="C94" s="126">
        <f t="shared" si="7"/>
        <v>0</v>
      </c>
      <c r="D94" s="193">
        <f>IFERROR(C94/$C$89,0)</f>
        <v>0</v>
      </c>
      <c r="E94" s="519">
        <f t="shared" ref="E94" si="9">IF(E93=0,0,1-E93)</f>
        <v>0</v>
      </c>
      <c r="F94" s="520"/>
      <c r="G94" s="519">
        <f>IF(G93=0,0,1-G93)</f>
        <v>0</v>
      </c>
      <c r="H94" s="520"/>
    </row>
    <row r="95" spans="1:8" hidden="1" x14ac:dyDescent="0.25">
      <c r="A95" s="48"/>
      <c r="B95" s="48"/>
      <c r="C95" s="48"/>
      <c r="D95" s="48"/>
      <c r="E95" s="48"/>
      <c r="F95" s="48"/>
      <c r="G95" s="48"/>
      <c r="H95" s="48"/>
    </row>
    <row r="96" spans="1:8" x14ac:dyDescent="0.25">
      <c r="A96" s="48"/>
      <c r="B96" s="48"/>
      <c r="C96" s="48"/>
      <c r="D96" s="48"/>
      <c r="E96" s="48"/>
      <c r="F96" s="48"/>
      <c r="G96" s="48"/>
      <c r="H96" s="48"/>
    </row>
    <row r="97" spans="1:8" x14ac:dyDescent="0.25">
      <c r="A97" s="48"/>
      <c r="B97" s="48"/>
      <c r="C97" s="48"/>
      <c r="D97" s="48"/>
      <c r="E97" s="48"/>
      <c r="F97" s="48"/>
      <c r="G97" s="48"/>
      <c r="H97" s="48"/>
    </row>
    <row r="98" spans="1:8" x14ac:dyDescent="0.25">
      <c r="A98" s="48"/>
      <c r="B98" s="48"/>
      <c r="C98" s="48"/>
      <c r="D98" s="48"/>
      <c r="E98" s="48"/>
      <c r="F98" s="48"/>
      <c r="G98" s="48"/>
      <c r="H98" s="48"/>
    </row>
    <row r="99" spans="1:8" x14ac:dyDescent="0.25">
      <c r="A99" s="48"/>
      <c r="B99" s="48"/>
      <c r="C99" s="48"/>
      <c r="D99" s="48"/>
      <c r="E99" s="48"/>
      <c r="F99" s="48"/>
      <c r="G99" s="48"/>
      <c r="H99" s="48"/>
    </row>
    <row r="100" spans="1:8" x14ac:dyDescent="0.25">
      <c r="A100" s="48"/>
      <c r="B100" s="48"/>
      <c r="C100" s="48"/>
      <c r="D100" s="48"/>
      <c r="E100" s="48"/>
      <c r="F100" s="48"/>
      <c r="G100" s="48"/>
      <c r="H100" s="48"/>
    </row>
    <row r="101" spans="1:8" x14ac:dyDescent="0.25">
      <c r="A101" s="48"/>
      <c r="B101" s="48"/>
      <c r="C101" s="48"/>
      <c r="D101" s="48"/>
      <c r="E101" s="48"/>
      <c r="F101" s="48"/>
      <c r="G101" s="48"/>
      <c r="H101" s="48"/>
    </row>
    <row r="102" spans="1:8" x14ac:dyDescent="0.25">
      <c r="A102" s="48"/>
      <c r="B102" s="48"/>
      <c r="C102" s="48"/>
      <c r="D102" s="48"/>
      <c r="E102" s="48"/>
      <c r="F102" s="48"/>
      <c r="G102" s="48"/>
      <c r="H102" s="48"/>
    </row>
    <row r="103" spans="1:8" x14ac:dyDescent="0.25">
      <c r="A103" s="48"/>
      <c r="B103" s="48"/>
      <c r="C103" s="48"/>
      <c r="D103" s="48"/>
      <c r="E103" s="48"/>
      <c r="F103" s="48"/>
      <c r="G103" s="48"/>
      <c r="H103" s="48"/>
    </row>
    <row r="104" spans="1:8" x14ac:dyDescent="0.25">
      <c r="A104" s="48"/>
      <c r="B104" s="48"/>
      <c r="C104" s="48"/>
      <c r="D104" s="48"/>
      <c r="E104" s="48"/>
      <c r="F104" s="48"/>
      <c r="G104" s="48"/>
      <c r="H104" s="48"/>
    </row>
    <row r="105" spans="1:8" x14ac:dyDescent="0.25">
      <c r="A105" s="48"/>
      <c r="B105" s="48"/>
      <c r="C105" s="48"/>
      <c r="D105" s="48"/>
      <c r="E105" s="48"/>
      <c r="F105" s="48"/>
      <c r="G105" s="48"/>
      <c r="H105" s="48"/>
    </row>
    <row r="106" spans="1:8" x14ac:dyDescent="0.25">
      <c r="A106" s="48"/>
      <c r="B106" s="48"/>
      <c r="C106" s="48"/>
      <c r="D106" s="48"/>
      <c r="E106" s="48"/>
      <c r="F106" s="48"/>
      <c r="G106" s="48"/>
      <c r="H106" s="48"/>
    </row>
    <row r="107" spans="1:8" x14ac:dyDescent="0.25">
      <c r="A107" s="48"/>
      <c r="B107" s="48"/>
      <c r="C107" s="48"/>
      <c r="D107" s="48"/>
      <c r="E107" s="48"/>
      <c r="F107" s="48"/>
      <c r="G107" s="48"/>
      <c r="H107" s="48"/>
    </row>
    <row r="108" spans="1:8" x14ac:dyDescent="0.25">
      <c r="A108" s="48"/>
      <c r="B108" s="48"/>
      <c r="C108" s="48"/>
      <c r="D108" s="48"/>
      <c r="E108" s="48"/>
      <c r="F108" s="48"/>
      <c r="G108" s="48"/>
      <c r="H108" s="48"/>
    </row>
    <row r="109" spans="1:8" x14ac:dyDescent="0.25">
      <c r="A109" s="48"/>
      <c r="B109" s="48"/>
      <c r="C109" s="48"/>
      <c r="D109" s="48"/>
      <c r="E109" s="48"/>
      <c r="F109" s="48"/>
      <c r="G109" s="48"/>
      <c r="H109" s="48"/>
    </row>
    <row r="110" spans="1:8" x14ac:dyDescent="0.25">
      <c r="A110" s="48"/>
      <c r="B110" s="48"/>
      <c r="C110" s="48"/>
      <c r="D110" s="48"/>
      <c r="E110" s="48"/>
      <c r="F110" s="48"/>
      <c r="G110" s="48"/>
      <c r="H110" s="48"/>
    </row>
    <row r="111" spans="1:8" x14ac:dyDescent="0.25">
      <c r="A111" s="48"/>
      <c r="B111" s="48"/>
      <c r="C111" s="48"/>
      <c r="D111" s="48"/>
      <c r="E111" s="48"/>
      <c r="F111" s="48"/>
      <c r="G111" s="48"/>
      <c r="H111" s="48"/>
    </row>
    <row r="112" spans="1:8" x14ac:dyDescent="0.25">
      <c r="A112" s="48"/>
      <c r="B112" s="48"/>
      <c r="C112" s="48"/>
      <c r="D112" s="48"/>
      <c r="E112" s="48"/>
      <c r="F112" s="48"/>
      <c r="G112" s="48"/>
      <c r="H112" s="48"/>
    </row>
    <row r="113" spans="1:8" x14ac:dyDescent="0.25">
      <c r="A113" s="48"/>
      <c r="B113" s="48"/>
      <c r="C113" s="48"/>
      <c r="D113" s="48"/>
      <c r="E113" s="48"/>
      <c r="F113" s="48"/>
      <c r="G113" s="48"/>
      <c r="H113" s="48"/>
    </row>
    <row r="114" spans="1:8" x14ac:dyDescent="0.25">
      <c r="A114" s="48"/>
      <c r="B114" s="48"/>
      <c r="C114" s="48"/>
      <c r="D114" s="48"/>
      <c r="E114" s="48"/>
      <c r="F114" s="48"/>
      <c r="G114" s="48"/>
      <c r="H114" s="48"/>
    </row>
    <row r="115" spans="1:8" x14ac:dyDescent="0.25">
      <c r="A115" s="48"/>
      <c r="B115" s="48"/>
      <c r="C115" s="48"/>
      <c r="D115" s="48"/>
      <c r="E115" s="48"/>
      <c r="F115" s="48"/>
      <c r="G115" s="48"/>
      <c r="H115" s="48"/>
    </row>
    <row r="116" spans="1:8" x14ac:dyDescent="0.25">
      <c r="A116" s="48"/>
      <c r="B116" s="48"/>
      <c r="C116" s="48"/>
      <c r="D116" s="48"/>
      <c r="E116" s="48"/>
      <c r="F116" s="48"/>
      <c r="G116" s="48"/>
      <c r="H116" s="48"/>
    </row>
    <row r="117" spans="1:8" x14ac:dyDescent="0.25">
      <c r="A117" s="48"/>
      <c r="B117" s="48"/>
      <c r="C117" s="48"/>
      <c r="D117" s="48"/>
      <c r="E117" s="48"/>
      <c r="F117" s="48"/>
      <c r="G117" s="48"/>
      <c r="H117" s="48"/>
    </row>
    <row r="118" spans="1:8" x14ac:dyDescent="0.25">
      <c r="A118" s="48"/>
      <c r="B118" s="48"/>
      <c r="C118" s="48"/>
      <c r="D118" s="48"/>
      <c r="E118" s="48"/>
      <c r="F118" s="48"/>
      <c r="G118" s="48"/>
      <c r="H118" s="48"/>
    </row>
    <row r="119" spans="1:8" x14ac:dyDescent="0.25">
      <c r="A119" s="48"/>
      <c r="B119" s="48"/>
      <c r="C119" s="48"/>
      <c r="D119" s="48"/>
      <c r="E119" s="48"/>
      <c r="F119" s="48"/>
      <c r="G119" s="48"/>
      <c r="H119" s="48"/>
    </row>
    <row r="120" spans="1:8" x14ac:dyDescent="0.25">
      <c r="A120" s="48"/>
      <c r="B120" s="48"/>
      <c r="C120" s="48"/>
      <c r="D120" s="48"/>
      <c r="E120" s="48"/>
      <c r="F120" s="48"/>
      <c r="G120" s="48"/>
      <c r="H120" s="48"/>
    </row>
    <row r="121" spans="1:8" x14ac:dyDescent="0.25">
      <c r="A121" s="48"/>
      <c r="B121" s="48"/>
      <c r="C121" s="48"/>
      <c r="D121" s="48"/>
      <c r="E121" s="48"/>
      <c r="F121" s="48"/>
      <c r="G121" s="48"/>
      <c r="H121" s="48"/>
    </row>
    <row r="122" spans="1:8" x14ac:dyDescent="0.25">
      <c r="A122" s="48"/>
      <c r="B122" s="48"/>
      <c r="C122" s="48"/>
      <c r="D122" s="48"/>
      <c r="E122" s="48"/>
      <c r="F122" s="48"/>
      <c r="G122" s="48"/>
      <c r="H122" s="48"/>
    </row>
    <row r="123" spans="1:8" x14ac:dyDescent="0.25">
      <c r="A123" s="48"/>
      <c r="B123" s="48"/>
      <c r="C123" s="48"/>
      <c r="D123" s="48"/>
      <c r="E123" s="48"/>
      <c r="F123" s="48"/>
      <c r="G123" s="48"/>
      <c r="H123" s="48"/>
    </row>
    <row r="124" spans="1:8" x14ac:dyDescent="0.25">
      <c r="A124" s="48"/>
      <c r="B124" s="48"/>
      <c r="C124" s="48"/>
      <c r="D124" s="48"/>
      <c r="E124" s="48"/>
      <c r="F124" s="48"/>
      <c r="G124" s="48"/>
      <c r="H124" s="48"/>
    </row>
    <row r="125" spans="1:8" x14ac:dyDescent="0.25">
      <c r="A125" s="48"/>
      <c r="B125" s="48"/>
      <c r="C125" s="48"/>
      <c r="D125" s="48"/>
      <c r="E125" s="48"/>
      <c r="F125" s="48"/>
      <c r="G125" s="48"/>
      <c r="H125" s="48"/>
    </row>
    <row r="126" spans="1:8" x14ac:dyDescent="0.25">
      <c r="A126" s="48"/>
      <c r="B126" s="48"/>
      <c r="C126" s="48"/>
      <c r="D126" s="48"/>
      <c r="E126" s="48"/>
      <c r="F126" s="48"/>
      <c r="G126" s="48"/>
      <c r="H126" s="48"/>
    </row>
    <row r="127" spans="1:8" x14ac:dyDescent="0.25">
      <c r="A127" s="48"/>
      <c r="B127" s="48"/>
      <c r="C127" s="48"/>
      <c r="D127" s="48"/>
      <c r="E127" s="48"/>
      <c r="F127" s="48"/>
      <c r="G127" s="48"/>
      <c r="H127" s="48"/>
    </row>
    <row r="128" spans="1:8" x14ac:dyDescent="0.25">
      <c r="A128" s="48"/>
      <c r="B128" s="48"/>
      <c r="C128" s="48"/>
      <c r="D128" s="48"/>
      <c r="E128" s="48"/>
      <c r="F128" s="48"/>
      <c r="G128" s="48"/>
      <c r="H128" s="48"/>
    </row>
    <row r="129" spans="1:8" x14ac:dyDescent="0.25">
      <c r="A129" s="48"/>
      <c r="B129" s="48"/>
      <c r="C129" s="48"/>
      <c r="D129" s="48"/>
      <c r="E129" s="48"/>
      <c r="F129" s="48"/>
      <c r="G129" s="48"/>
      <c r="H129" s="48"/>
    </row>
    <row r="130" spans="1:8" x14ac:dyDescent="0.25">
      <c r="A130" s="48"/>
      <c r="B130" s="48"/>
      <c r="C130" s="48"/>
      <c r="D130" s="48"/>
      <c r="E130" s="48"/>
      <c r="F130" s="48"/>
      <c r="G130" s="48"/>
      <c r="H130" s="48"/>
    </row>
    <row r="131" spans="1:8" x14ac:dyDescent="0.25">
      <c r="A131" s="48"/>
      <c r="B131" s="48"/>
      <c r="C131" s="48"/>
      <c r="D131" s="48"/>
      <c r="E131" s="48"/>
      <c r="F131" s="48"/>
      <c r="G131" s="48"/>
      <c r="H131" s="48"/>
    </row>
    <row r="132" spans="1:8" x14ac:dyDescent="0.25">
      <c r="A132" s="48"/>
      <c r="B132" s="48"/>
      <c r="C132" s="48"/>
      <c r="D132" s="48"/>
      <c r="E132" s="48"/>
      <c r="F132" s="48"/>
      <c r="G132" s="48"/>
      <c r="H132" s="48"/>
    </row>
    <row r="133" spans="1:8" x14ac:dyDescent="0.25">
      <c r="A133" s="48"/>
      <c r="B133" s="48"/>
      <c r="C133" s="48"/>
      <c r="D133" s="48"/>
      <c r="E133" s="48"/>
      <c r="F133" s="48"/>
      <c r="G133" s="48"/>
      <c r="H133" s="48"/>
    </row>
    <row r="134" spans="1:8" x14ac:dyDescent="0.25">
      <c r="A134" s="48"/>
      <c r="B134" s="48"/>
      <c r="C134" s="48"/>
      <c r="D134" s="48"/>
      <c r="E134" s="48"/>
      <c r="F134" s="48"/>
      <c r="G134" s="48"/>
      <c r="H134" s="48"/>
    </row>
    <row r="135" spans="1:8" x14ac:dyDescent="0.25">
      <c r="A135" s="48"/>
      <c r="B135" s="48"/>
      <c r="C135" s="48"/>
      <c r="D135" s="48"/>
      <c r="E135" s="48"/>
      <c r="F135" s="48"/>
      <c r="G135" s="48"/>
      <c r="H135" s="48"/>
    </row>
    <row r="136" spans="1:8" x14ac:dyDescent="0.25">
      <c r="A136" s="48"/>
      <c r="B136" s="48"/>
      <c r="C136" s="48"/>
      <c r="D136" s="48"/>
      <c r="E136" s="48"/>
      <c r="F136" s="48"/>
      <c r="G136" s="48"/>
      <c r="H136" s="48"/>
    </row>
    <row r="137" spans="1:8" x14ac:dyDescent="0.25">
      <c r="A137" s="48"/>
      <c r="B137" s="48"/>
      <c r="C137" s="48"/>
      <c r="D137" s="48"/>
      <c r="E137" s="48"/>
      <c r="F137" s="48"/>
      <c r="G137" s="48"/>
      <c r="H137" s="48"/>
    </row>
    <row r="138" spans="1:8" x14ac:dyDescent="0.25">
      <c r="A138" s="48"/>
      <c r="B138" s="48"/>
      <c r="C138" s="48"/>
      <c r="D138" s="48"/>
      <c r="E138" s="48"/>
      <c r="F138" s="48"/>
      <c r="G138" s="48"/>
      <c r="H138" s="48"/>
    </row>
    <row r="139" spans="1:8" x14ac:dyDescent="0.25">
      <c r="A139" s="48"/>
      <c r="B139" s="48"/>
      <c r="C139" s="48"/>
      <c r="D139" s="48"/>
      <c r="E139" s="48"/>
      <c r="F139" s="48"/>
      <c r="G139" s="48"/>
      <c r="H139" s="48"/>
    </row>
    <row r="140" spans="1:8" x14ac:dyDescent="0.25">
      <c r="A140" s="48"/>
      <c r="B140" s="48"/>
      <c r="C140" s="48"/>
      <c r="D140" s="48"/>
      <c r="E140" s="48"/>
      <c r="F140" s="48"/>
      <c r="G140" s="48"/>
      <c r="H140" s="48"/>
    </row>
    <row r="141" spans="1:8" x14ac:dyDescent="0.25">
      <c r="A141" s="48"/>
      <c r="B141" s="48"/>
      <c r="C141" s="48"/>
      <c r="D141" s="48"/>
      <c r="E141" s="48"/>
      <c r="F141" s="48"/>
      <c r="G141" s="48"/>
      <c r="H141" s="48"/>
    </row>
    <row r="142" spans="1:8" x14ac:dyDescent="0.25">
      <c r="A142" s="48"/>
      <c r="B142" s="48"/>
      <c r="C142" s="48"/>
      <c r="D142" s="48"/>
      <c r="E142" s="48"/>
      <c r="F142" s="48"/>
      <c r="G142" s="48"/>
      <c r="H142" s="48"/>
    </row>
    <row r="143" spans="1:8" x14ac:dyDescent="0.25">
      <c r="A143" s="48"/>
      <c r="B143" s="48"/>
      <c r="C143" s="48"/>
      <c r="D143" s="48"/>
      <c r="E143" s="48"/>
      <c r="F143" s="48"/>
      <c r="G143" s="48"/>
      <c r="H143" s="48"/>
    </row>
    <row r="144" spans="1:8" x14ac:dyDescent="0.25">
      <c r="A144" s="48"/>
      <c r="B144" s="48"/>
      <c r="C144" s="48"/>
      <c r="D144" s="48"/>
      <c r="E144" s="48"/>
      <c r="F144" s="48"/>
      <c r="G144" s="48"/>
      <c r="H144" s="48"/>
    </row>
    <row r="145" spans="1:8" x14ac:dyDescent="0.25">
      <c r="A145" s="48"/>
      <c r="B145" s="48"/>
      <c r="C145" s="48"/>
      <c r="D145" s="48"/>
      <c r="E145" s="48"/>
      <c r="F145" s="48"/>
      <c r="G145" s="48"/>
      <c r="H145" s="48"/>
    </row>
    <row r="146" spans="1:8" x14ac:dyDescent="0.25">
      <c r="A146" s="48"/>
      <c r="B146" s="48"/>
      <c r="C146" s="48"/>
      <c r="D146" s="48"/>
      <c r="E146" s="48"/>
      <c r="F146" s="48"/>
      <c r="G146" s="48"/>
      <c r="H146" s="48"/>
    </row>
    <row r="147" spans="1:8" x14ac:dyDescent="0.25">
      <c r="A147" s="48"/>
      <c r="B147" s="48"/>
      <c r="C147" s="48"/>
      <c r="D147" s="48"/>
      <c r="E147" s="48"/>
      <c r="F147" s="48"/>
      <c r="G147" s="48"/>
      <c r="H147" s="48"/>
    </row>
    <row r="148" spans="1:8" x14ac:dyDescent="0.25">
      <c r="A148" s="48"/>
      <c r="B148" s="48"/>
      <c r="C148" s="48"/>
      <c r="D148" s="48"/>
      <c r="E148" s="48"/>
      <c r="F148" s="48"/>
      <c r="G148" s="48"/>
      <c r="H148" s="48"/>
    </row>
    <row r="149" spans="1:8" x14ac:dyDescent="0.25">
      <c r="A149" s="48"/>
      <c r="B149" s="48"/>
      <c r="C149" s="48"/>
      <c r="D149" s="48"/>
      <c r="E149" s="48"/>
      <c r="F149" s="48"/>
      <c r="G149" s="48"/>
      <c r="H149" s="48"/>
    </row>
    <row r="150" spans="1:8" x14ac:dyDescent="0.25">
      <c r="A150" s="48"/>
      <c r="B150" s="48"/>
      <c r="C150" s="48"/>
      <c r="D150" s="48"/>
      <c r="E150" s="48"/>
      <c r="F150" s="48"/>
      <c r="G150" s="48"/>
      <c r="H150" s="48"/>
    </row>
    <row r="151" spans="1:8" x14ac:dyDescent="0.25">
      <c r="A151" s="48"/>
      <c r="B151" s="48"/>
      <c r="C151" s="48"/>
      <c r="D151" s="48"/>
      <c r="E151" s="48"/>
      <c r="F151" s="48"/>
      <c r="G151" s="48"/>
      <c r="H151" s="48"/>
    </row>
    <row r="152" spans="1:8" x14ac:dyDescent="0.25">
      <c r="A152" s="48"/>
      <c r="B152" s="48"/>
      <c r="C152" s="48"/>
      <c r="D152" s="48"/>
      <c r="E152" s="48"/>
      <c r="F152" s="48"/>
      <c r="G152" s="48"/>
      <c r="H152" s="48"/>
    </row>
    <row r="153" spans="1:8" x14ac:dyDescent="0.25">
      <c r="A153" s="48"/>
      <c r="B153" s="48"/>
      <c r="C153" s="48"/>
      <c r="D153" s="48"/>
      <c r="E153" s="48"/>
      <c r="F153" s="48"/>
      <c r="G153" s="48"/>
      <c r="H153" s="48"/>
    </row>
    <row r="154" spans="1:8" x14ac:dyDescent="0.25">
      <c r="A154" s="48"/>
      <c r="B154" s="48"/>
      <c r="C154" s="48"/>
      <c r="D154" s="48"/>
      <c r="E154" s="48"/>
      <c r="F154" s="48"/>
      <c r="G154" s="48"/>
      <c r="H154" s="48"/>
    </row>
    <row r="155" spans="1:8" x14ac:dyDescent="0.25">
      <c r="A155" s="48"/>
      <c r="B155" s="48"/>
      <c r="C155" s="48"/>
      <c r="D155" s="48"/>
      <c r="E155" s="48"/>
      <c r="F155" s="48"/>
      <c r="G155" s="48"/>
      <c r="H155" s="48"/>
    </row>
    <row r="156" spans="1:8" x14ac:dyDescent="0.25">
      <c r="A156" s="48"/>
      <c r="B156" s="48"/>
      <c r="C156" s="48"/>
      <c r="D156" s="48"/>
      <c r="E156" s="48"/>
      <c r="F156" s="48"/>
      <c r="G156" s="48"/>
      <c r="H156" s="48"/>
    </row>
    <row r="157" spans="1:8" x14ac:dyDescent="0.25">
      <c r="A157" s="48"/>
      <c r="B157" s="48"/>
      <c r="C157" s="48"/>
      <c r="D157" s="48"/>
      <c r="E157" s="48"/>
      <c r="F157" s="48"/>
      <c r="G157" s="48"/>
      <c r="H157" s="48"/>
    </row>
    <row r="158" spans="1:8" x14ac:dyDescent="0.25">
      <c r="A158" s="48"/>
      <c r="B158" s="48"/>
      <c r="C158" s="48"/>
      <c r="D158" s="48"/>
      <c r="E158" s="48"/>
      <c r="F158" s="48"/>
      <c r="G158" s="48"/>
      <c r="H158" s="48"/>
    </row>
    <row r="159" spans="1:8" x14ac:dyDescent="0.25">
      <c r="A159" s="48"/>
      <c r="B159" s="48"/>
      <c r="C159" s="48"/>
      <c r="D159" s="48"/>
      <c r="E159" s="48"/>
      <c r="F159" s="48"/>
      <c r="G159" s="48"/>
      <c r="H159" s="48"/>
    </row>
    <row r="160" spans="1:8" x14ac:dyDescent="0.25">
      <c r="A160" s="48"/>
      <c r="B160" s="48"/>
      <c r="C160" s="48"/>
      <c r="D160" s="48"/>
      <c r="E160" s="48"/>
      <c r="F160" s="48"/>
      <c r="G160" s="48"/>
      <c r="H160" s="48"/>
    </row>
    <row r="161" spans="1:8" x14ac:dyDescent="0.25">
      <c r="A161" s="48"/>
      <c r="B161" s="48"/>
      <c r="C161" s="48"/>
      <c r="D161" s="48"/>
      <c r="E161" s="48"/>
      <c r="F161" s="48"/>
      <c r="G161" s="48"/>
      <c r="H161" s="48"/>
    </row>
    <row r="162" spans="1:8" x14ac:dyDescent="0.25">
      <c r="A162" s="48"/>
      <c r="B162" s="48"/>
      <c r="C162" s="48"/>
      <c r="D162" s="48"/>
      <c r="E162" s="48"/>
      <c r="F162" s="48"/>
      <c r="G162" s="48"/>
      <c r="H162" s="48"/>
    </row>
    <row r="163" spans="1:8" x14ac:dyDescent="0.25">
      <c r="A163" s="52"/>
      <c r="B163" s="52"/>
      <c r="C163" s="52"/>
      <c r="D163" s="52"/>
      <c r="E163" s="52"/>
      <c r="F163" s="52"/>
      <c r="G163" s="52"/>
      <c r="H163" s="52"/>
    </row>
    <row r="164" spans="1:8" x14ac:dyDescent="0.25">
      <c r="A164" s="52"/>
      <c r="B164" s="52"/>
      <c r="C164" s="52"/>
      <c r="D164" s="52"/>
      <c r="E164" s="52"/>
      <c r="F164" s="52"/>
      <c r="G164" s="52"/>
      <c r="H164" s="52"/>
    </row>
    <row r="165" spans="1:8" x14ac:dyDescent="0.25">
      <c r="A165" s="52"/>
      <c r="B165" s="52"/>
      <c r="C165" s="52"/>
      <c r="D165" s="52"/>
      <c r="E165" s="52"/>
      <c r="F165" s="52"/>
      <c r="G165" s="52"/>
      <c r="H165" s="52"/>
    </row>
  </sheetData>
  <sheetProtection algorithmName="SHA-512" hashValue="wMWUyLz6EK+be8mYAFRR4E0iX5VKkl29WO5+ZrIPKC7ym0UY1bObBCEOadZAi+5Zyzdd6l95xBVAC2vsoR60aA==" saltValue="HOYjH+5SzhrGjuVsN9bS6g==" spinCount="100000" sheet="1" objects="1" scenarios="1"/>
  <mergeCells count="83">
    <mergeCell ref="C35:D35"/>
    <mergeCell ref="G35:H35"/>
    <mergeCell ref="G36:H36"/>
    <mergeCell ref="A38:C38"/>
    <mergeCell ref="A41:C41"/>
    <mergeCell ref="G8:H8"/>
    <mergeCell ref="C7:D7"/>
    <mergeCell ref="A12:C12"/>
    <mergeCell ref="C21:H21"/>
    <mergeCell ref="C22:H22"/>
    <mergeCell ref="A17:H17"/>
    <mergeCell ref="A18:H18"/>
    <mergeCell ref="C20:H20"/>
    <mergeCell ref="C16:H16"/>
    <mergeCell ref="A13:C13"/>
    <mergeCell ref="C15:D15"/>
    <mergeCell ref="E15:F15"/>
    <mergeCell ref="G15:H15"/>
    <mergeCell ref="C19:H19"/>
    <mergeCell ref="D49:E49"/>
    <mergeCell ref="E88:H88"/>
    <mergeCell ref="A50:C50"/>
    <mergeCell ref="D50:E50"/>
    <mergeCell ref="A2:C2"/>
    <mergeCell ref="A11:C11"/>
    <mergeCell ref="F2:H2"/>
    <mergeCell ref="F3:H3"/>
    <mergeCell ref="F4:H4"/>
    <mergeCell ref="G7:H7"/>
    <mergeCell ref="E7:F7"/>
    <mergeCell ref="C8:D8"/>
    <mergeCell ref="C9:H9"/>
    <mergeCell ref="C10:D10"/>
    <mergeCell ref="E10:H10"/>
    <mergeCell ref="E8:F8"/>
    <mergeCell ref="E94:F94"/>
    <mergeCell ref="E79:F79"/>
    <mergeCell ref="E89:F89"/>
    <mergeCell ref="E90:F90"/>
    <mergeCell ref="A63:H63"/>
    <mergeCell ref="A74:E74"/>
    <mergeCell ref="A77:C77"/>
    <mergeCell ref="E80:F80"/>
    <mergeCell ref="E81:F81"/>
    <mergeCell ref="E82:F82"/>
    <mergeCell ref="G94:H94"/>
    <mergeCell ref="G91:H91"/>
    <mergeCell ref="E91:F91"/>
    <mergeCell ref="G92:H92"/>
    <mergeCell ref="G93:H93"/>
    <mergeCell ref="A83:B83"/>
    <mergeCell ref="E92:F92"/>
    <mergeCell ref="E93:F93"/>
    <mergeCell ref="D51:E51"/>
    <mergeCell ref="E85:F85"/>
    <mergeCell ref="G80:H80"/>
    <mergeCell ref="G81:H81"/>
    <mergeCell ref="G82:H82"/>
    <mergeCell ref="G83:H83"/>
    <mergeCell ref="G84:H84"/>
    <mergeCell ref="G85:H85"/>
    <mergeCell ref="E84:F84"/>
    <mergeCell ref="E83:F83"/>
    <mergeCell ref="G79:H79"/>
    <mergeCell ref="G89:H89"/>
    <mergeCell ref="G90:H90"/>
    <mergeCell ref="A52:H52"/>
    <mergeCell ref="C23:H23"/>
    <mergeCell ref="A44:C44"/>
    <mergeCell ref="A48:E48"/>
    <mergeCell ref="E36:F36"/>
    <mergeCell ref="C24:H24"/>
    <mergeCell ref="C25:H25"/>
    <mergeCell ref="C30:H30"/>
    <mergeCell ref="A33:C33"/>
    <mergeCell ref="A46:H46"/>
    <mergeCell ref="A47:H47"/>
    <mergeCell ref="C26:H26"/>
    <mergeCell ref="A27:H27"/>
    <mergeCell ref="A28:H28"/>
    <mergeCell ref="C34:D34"/>
    <mergeCell ref="G34:H34"/>
    <mergeCell ref="C31:H31"/>
  </mergeCells>
  <dataValidations count="5">
    <dataValidation type="list" allowBlank="1" showInputMessage="1" showErrorMessage="1" sqref="C8">
      <formula1>Antragsverfahren</formula1>
    </dataValidation>
    <dataValidation type="list" allowBlank="1" showInputMessage="1" showErrorMessage="1" sqref="C9">
      <formula1>Intervention</formula1>
    </dataValidation>
    <dataValidation type="list" allowBlank="1" showInputMessage="1" showErrorMessage="1" sqref="C7:D7">
      <formula1>"bitte auswählen,A,B,C"</formula1>
    </dataValidation>
    <dataValidation type="list" allowBlank="1" showInputMessage="1" showErrorMessage="1" sqref="C19:H19">
      <formula1>"bitte auswählen, Erstantrag, Änderungsantrag"</formula1>
    </dataValidation>
    <dataValidation type="list" allowBlank="1" showInputMessage="1" showErrorMessage="1" sqref="C31:H31">
      <formula1>"bitte auswählen, Bremen, Bremerhaven, Bremen und Bremerhaven"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81" fitToHeight="0" orientation="portrait" r:id="rId1"/>
  <headerFooter>
    <oddHeader>&amp;L&amp;G&amp;R&amp;G</oddHeader>
    <oddFooter>&amp;L&amp;F
&amp;A&amp;C&amp;G
Finanzantrag_Ls_V4_5_210415&amp;RSeite &amp;P von &amp;N</oddFoot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72"/>
  <sheetViews>
    <sheetView topLeftCell="A34" zoomScale="80" zoomScaleNormal="80" workbookViewId="0">
      <selection activeCell="G13" sqref="G13:G19"/>
    </sheetView>
  </sheetViews>
  <sheetFormatPr baseColWidth="10" defaultColWidth="11.44140625" defaultRowHeight="13.2" x14ac:dyDescent="0.25"/>
  <cols>
    <col min="1" max="1" width="65" style="1" bestFit="1" customWidth="1"/>
    <col min="2" max="4" width="62.109375" style="1" bestFit="1" customWidth="1"/>
    <col min="5" max="16384" width="11.44140625" style="1"/>
  </cols>
  <sheetData>
    <row r="1" spans="1:4" x14ac:dyDescent="0.25">
      <c r="A1" s="263" t="s">
        <v>89</v>
      </c>
      <c r="B1" s="266" t="s">
        <v>90</v>
      </c>
      <c r="C1" s="265" t="s">
        <v>92</v>
      </c>
      <c r="D1" s="265" t="s">
        <v>91</v>
      </c>
    </row>
    <row r="2" spans="1:4" x14ac:dyDescent="0.25">
      <c r="A2" s="325" t="s">
        <v>65</v>
      </c>
      <c r="B2" s="264" t="s">
        <v>65</v>
      </c>
      <c r="C2" s="258" t="s">
        <v>53</v>
      </c>
      <c r="D2" s="258" t="s">
        <v>53</v>
      </c>
    </row>
    <row r="3" spans="1:4" x14ac:dyDescent="0.25">
      <c r="A3" s="324" t="s">
        <v>63</v>
      </c>
      <c r="B3" s="264" t="s">
        <v>63</v>
      </c>
      <c r="C3" s="258" t="s">
        <v>51</v>
      </c>
      <c r="D3" s="258" t="s">
        <v>51</v>
      </c>
    </row>
    <row r="4" spans="1:4" x14ac:dyDescent="0.25">
      <c r="A4" s="325" t="s">
        <v>380</v>
      </c>
      <c r="B4" s="264" t="s">
        <v>61</v>
      </c>
      <c r="C4" s="261" t="s">
        <v>340</v>
      </c>
      <c r="D4" s="261" t="s">
        <v>340</v>
      </c>
    </row>
    <row r="5" spans="1:4" x14ac:dyDescent="0.25">
      <c r="A5" s="324" t="s">
        <v>59</v>
      </c>
      <c r="B5" s="264" t="s">
        <v>59</v>
      </c>
      <c r="C5" s="259" t="s">
        <v>49</v>
      </c>
      <c r="D5" s="259" t="s">
        <v>49</v>
      </c>
    </row>
    <row r="6" spans="1:4" ht="13.8" x14ac:dyDescent="0.3">
      <c r="A6" s="327" t="s">
        <v>357</v>
      </c>
      <c r="B6" s="271" t="s">
        <v>357</v>
      </c>
      <c r="C6" s="259" t="s">
        <v>47</v>
      </c>
      <c r="D6" s="259" t="s">
        <v>47</v>
      </c>
    </row>
    <row r="7" spans="1:4" x14ac:dyDescent="0.25">
      <c r="A7" s="326" t="s">
        <v>358</v>
      </c>
      <c r="B7" s="261" t="s">
        <v>358</v>
      </c>
      <c r="C7" s="258" t="s">
        <v>45</v>
      </c>
      <c r="D7" s="258" t="s">
        <v>45</v>
      </c>
    </row>
    <row r="8" spans="1:4" x14ac:dyDescent="0.25">
      <c r="A8" s="326" t="s">
        <v>359</v>
      </c>
      <c r="B8" s="261" t="s">
        <v>359</v>
      </c>
      <c r="C8" s="258" t="s">
        <v>307</v>
      </c>
      <c r="D8" s="258" t="s">
        <v>307</v>
      </c>
    </row>
    <row r="9" spans="1:4" x14ac:dyDescent="0.25">
      <c r="A9" s="324" t="s">
        <v>57</v>
      </c>
      <c r="B9" s="269" t="s">
        <v>161</v>
      </c>
      <c r="C9" s="259" t="s">
        <v>43</v>
      </c>
      <c r="D9" s="259" t="s">
        <v>43</v>
      </c>
    </row>
    <row r="10" spans="1:4" x14ac:dyDescent="0.25">
      <c r="A10" s="324" t="s">
        <v>55</v>
      </c>
      <c r="B10" s="267" t="s">
        <v>93</v>
      </c>
      <c r="C10" s="259" t="s">
        <v>41</v>
      </c>
      <c r="D10" s="259" t="s">
        <v>41</v>
      </c>
    </row>
    <row r="11" spans="1:4" x14ac:dyDescent="0.25">
      <c r="A11" s="321" t="s">
        <v>53</v>
      </c>
      <c r="B11" s="268" t="s">
        <v>94</v>
      </c>
      <c r="C11" s="258" t="s">
        <v>39</v>
      </c>
      <c r="D11" s="258" t="s">
        <v>39</v>
      </c>
    </row>
    <row r="12" spans="1:4" x14ac:dyDescent="0.25">
      <c r="A12" s="321" t="s">
        <v>51</v>
      </c>
      <c r="B12" s="268" t="s">
        <v>95</v>
      </c>
      <c r="C12" s="270" t="s">
        <v>161</v>
      </c>
      <c r="D12" s="270" t="s">
        <v>161</v>
      </c>
    </row>
    <row r="13" spans="1:4" x14ac:dyDescent="0.25">
      <c r="A13" s="322" t="s">
        <v>338</v>
      </c>
      <c r="B13" s="268" t="s">
        <v>96</v>
      </c>
      <c r="C13" s="260" t="s">
        <v>93</v>
      </c>
      <c r="D13" s="260" t="s">
        <v>93</v>
      </c>
    </row>
    <row r="14" spans="1:4" x14ac:dyDescent="0.25">
      <c r="A14" s="322" t="s">
        <v>339</v>
      </c>
      <c r="B14" s="267" t="s">
        <v>97</v>
      </c>
      <c r="C14" s="260" t="s">
        <v>94</v>
      </c>
      <c r="D14" s="260" t="s">
        <v>94</v>
      </c>
    </row>
    <row r="15" spans="1:4" x14ac:dyDescent="0.25">
      <c r="A15" s="326" t="s">
        <v>340</v>
      </c>
      <c r="B15" s="267" t="s">
        <v>98</v>
      </c>
      <c r="C15" s="260" t="s">
        <v>95</v>
      </c>
      <c r="D15" s="260" t="s">
        <v>95</v>
      </c>
    </row>
    <row r="16" spans="1:4" x14ac:dyDescent="0.25">
      <c r="A16" s="322" t="s">
        <v>49</v>
      </c>
      <c r="B16" s="268" t="s">
        <v>99</v>
      </c>
      <c r="C16" s="260" t="s">
        <v>96</v>
      </c>
      <c r="D16" s="260" t="s">
        <v>96</v>
      </c>
    </row>
    <row r="17" spans="1:4" x14ac:dyDescent="0.25">
      <c r="A17" s="321" t="s">
        <v>47</v>
      </c>
      <c r="B17" s="268" t="s">
        <v>100</v>
      </c>
      <c r="C17" s="260" t="s">
        <v>97</v>
      </c>
      <c r="D17" s="260" t="s">
        <v>97</v>
      </c>
    </row>
    <row r="18" spans="1:4" x14ac:dyDescent="0.25">
      <c r="A18" s="321" t="s">
        <v>45</v>
      </c>
      <c r="B18" s="267" t="s">
        <v>101</v>
      </c>
      <c r="C18" s="260" t="s">
        <v>98</v>
      </c>
      <c r="D18" s="260" t="s">
        <v>98</v>
      </c>
    </row>
    <row r="19" spans="1:4" x14ac:dyDescent="0.25">
      <c r="A19" s="322" t="s">
        <v>307</v>
      </c>
      <c r="B19" s="267" t="s">
        <v>102</v>
      </c>
      <c r="C19" s="260" t="s">
        <v>99</v>
      </c>
      <c r="D19" s="260" t="s">
        <v>99</v>
      </c>
    </row>
    <row r="20" spans="1:4" x14ac:dyDescent="0.25">
      <c r="A20" s="321" t="s">
        <v>43</v>
      </c>
      <c r="B20" s="267" t="s">
        <v>103</v>
      </c>
      <c r="C20" s="260" t="s">
        <v>100</v>
      </c>
      <c r="D20" s="260" t="s">
        <v>100</v>
      </c>
    </row>
    <row r="21" spans="1:4" x14ac:dyDescent="0.25">
      <c r="A21" s="321" t="s">
        <v>41</v>
      </c>
      <c r="B21" s="267" t="s">
        <v>104</v>
      </c>
      <c r="C21" s="260" t="s">
        <v>101</v>
      </c>
      <c r="D21" s="260" t="s">
        <v>101</v>
      </c>
    </row>
    <row r="22" spans="1:4" x14ac:dyDescent="0.25">
      <c r="A22" s="321" t="s">
        <v>39</v>
      </c>
      <c r="B22" s="267" t="s">
        <v>105</v>
      </c>
      <c r="C22" s="260" t="s">
        <v>102</v>
      </c>
      <c r="D22" s="260" t="s">
        <v>102</v>
      </c>
    </row>
    <row r="23" spans="1:4" x14ac:dyDescent="0.25">
      <c r="A23" s="324" t="s">
        <v>37</v>
      </c>
      <c r="B23" s="268" t="s">
        <v>106</v>
      </c>
      <c r="C23" s="260" t="s">
        <v>103</v>
      </c>
      <c r="D23" s="260" t="s">
        <v>103</v>
      </c>
    </row>
    <row r="24" spans="1:4" x14ac:dyDescent="0.25">
      <c r="A24" s="324" t="s">
        <v>35</v>
      </c>
      <c r="B24" s="268" t="s">
        <v>107</v>
      </c>
      <c r="C24" s="260" t="s">
        <v>104</v>
      </c>
      <c r="D24" s="260" t="s">
        <v>104</v>
      </c>
    </row>
    <row r="25" spans="1:4" x14ac:dyDescent="0.25">
      <c r="A25" s="324" t="s">
        <v>33</v>
      </c>
      <c r="B25" s="268" t="s">
        <v>108</v>
      </c>
      <c r="C25" s="260" t="s">
        <v>105</v>
      </c>
      <c r="D25" s="260" t="s">
        <v>105</v>
      </c>
    </row>
    <row r="26" spans="1:4" x14ac:dyDescent="0.25">
      <c r="A26" s="324" t="s">
        <v>31</v>
      </c>
      <c r="B26" s="268" t="s">
        <v>109</v>
      </c>
      <c r="C26" s="260" t="s">
        <v>106</v>
      </c>
      <c r="D26" s="260" t="s">
        <v>106</v>
      </c>
    </row>
    <row r="27" spans="1:4" x14ac:dyDescent="0.25">
      <c r="A27" s="324" t="s">
        <v>29</v>
      </c>
      <c r="B27" s="268" t="s">
        <v>110</v>
      </c>
      <c r="C27" s="260" t="s">
        <v>107</v>
      </c>
      <c r="D27" s="260" t="s">
        <v>107</v>
      </c>
    </row>
    <row r="28" spans="1:4" x14ac:dyDescent="0.25">
      <c r="A28" s="324" t="s">
        <v>27</v>
      </c>
      <c r="B28" s="268" t="s">
        <v>111</v>
      </c>
      <c r="C28" s="260" t="s">
        <v>108</v>
      </c>
      <c r="D28" s="260" t="s">
        <v>108</v>
      </c>
    </row>
    <row r="29" spans="1:4" x14ac:dyDescent="0.25">
      <c r="A29" s="324" t="s">
        <v>25</v>
      </c>
      <c r="B29" s="268" t="s">
        <v>112</v>
      </c>
      <c r="C29" s="260" t="s">
        <v>109</v>
      </c>
      <c r="D29" s="260" t="s">
        <v>109</v>
      </c>
    </row>
    <row r="30" spans="1:4" x14ac:dyDescent="0.25">
      <c r="A30" s="324" t="s">
        <v>23</v>
      </c>
      <c r="B30" s="268" t="s">
        <v>113</v>
      </c>
      <c r="C30" s="260" t="s">
        <v>110</v>
      </c>
      <c r="D30" s="260" t="s">
        <v>110</v>
      </c>
    </row>
    <row r="31" spans="1:4" x14ac:dyDescent="0.25">
      <c r="A31" s="324" t="s">
        <v>21</v>
      </c>
      <c r="B31" s="262"/>
      <c r="C31" s="260" t="s">
        <v>111</v>
      </c>
      <c r="D31" s="260" t="s">
        <v>111</v>
      </c>
    </row>
    <row r="32" spans="1:4" x14ac:dyDescent="0.25">
      <c r="A32" s="324" t="s">
        <v>19</v>
      </c>
      <c r="B32" s="262"/>
      <c r="C32" s="260" t="s">
        <v>112</v>
      </c>
      <c r="D32" s="260" t="s">
        <v>112</v>
      </c>
    </row>
    <row r="33" spans="1:4" x14ac:dyDescent="0.25">
      <c r="A33" s="324" t="s">
        <v>17</v>
      </c>
      <c r="B33" s="262"/>
      <c r="C33" s="260" t="s">
        <v>113</v>
      </c>
      <c r="D33" s="260" t="s">
        <v>113</v>
      </c>
    </row>
    <row r="34" spans="1:4" x14ac:dyDescent="0.25">
      <c r="A34" s="324" t="s">
        <v>15</v>
      </c>
      <c r="B34" s="262"/>
      <c r="C34" s="259" t="s">
        <v>165</v>
      </c>
      <c r="D34" s="259" t="s">
        <v>165</v>
      </c>
    </row>
    <row r="35" spans="1:4" x14ac:dyDescent="0.25">
      <c r="A35" s="324" t="s">
        <v>13</v>
      </c>
      <c r="B35" s="262"/>
      <c r="C35" s="259" t="s">
        <v>166</v>
      </c>
      <c r="D35" s="259" t="s">
        <v>166</v>
      </c>
    </row>
    <row r="36" spans="1:4" x14ac:dyDescent="0.25">
      <c r="A36" s="324" t="s">
        <v>11</v>
      </c>
      <c r="B36" s="262"/>
      <c r="C36" s="259" t="s">
        <v>167</v>
      </c>
      <c r="D36" s="259" t="s">
        <v>167</v>
      </c>
    </row>
    <row r="37" spans="1:4" x14ac:dyDescent="0.25">
      <c r="A37" s="324" t="s">
        <v>9</v>
      </c>
      <c r="B37" s="262"/>
      <c r="C37" s="259" t="s">
        <v>168</v>
      </c>
      <c r="D37" s="259" t="s">
        <v>168</v>
      </c>
    </row>
    <row r="38" spans="1:4" x14ac:dyDescent="0.25">
      <c r="A38" s="324" t="s">
        <v>7</v>
      </c>
      <c r="B38" s="262"/>
      <c r="C38" s="259" t="s">
        <v>169</v>
      </c>
      <c r="D38" s="259" t="s">
        <v>169</v>
      </c>
    </row>
    <row r="39" spans="1:4" x14ac:dyDescent="0.25">
      <c r="A39" s="325" t="s">
        <v>160</v>
      </c>
      <c r="B39" s="262"/>
      <c r="C39" s="259" t="s">
        <v>170</v>
      </c>
      <c r="D39" s="259" t="s">
        <v>170</v>
      </c>
    </row>
    <row r="40" spans="1:4" x14ac:dyDescent="0.25">
      <c r="A40" s="324" t="s">
        <v>5</v>
      </c>
      <c r="B40" s="262"/>
      <c r="C40" s="259" t="s">
        <v>171</v>
      </c>
      <c r="D40" s="259" t="s">
        <v>171</v>
      </c>
    </row>
    <row r="41" spans="1:4" ht="14.4" x14ac:dyDescent="0.3">
      <c r="A41" s="325" t="s">
        <v>161</v>
      </c>
      <c r="B41" s="262"/>
      <c r="C41" s="256"/>
      <c r="D41" s="256"/>
    </row>
    <row r="42" spans="1:4" ht="14.4" x14ac:dyDescent="0.3">
      <c r="A42" s="365" t="s">
        <v>384</v>
      </c>
      <c r="B42" s="262"/>
      <c r="C42" s="256"/>
      <c r="D42" s="256"/>
    </row>
    <row r="43" spans="1:4" ht="14.4" x14ac:dyDescent="0.3">
      <c r="A43" s="329" t="s">
        <v>382</v>
      </c>
      <c r="B43" s="262"/>
      <c r="C43" s="256"/>
      <c r="D43" s="256"/>
    </row>
    <row r="44" spans="1:4" ht="14.4" x14ac:dyDescent="0.3">
      <c r="A44" s="329" t="s">
        <v>383</v>
      </c>
      <c r="B44" s="262"/>
      <c r="C44" s="256"/>
      <c r="D44" s="256"/>
    </row>
    <row r="45" spans="1:4" ht="14.4" x14ac:dyDescent="0.3">
      <c r="A45" s="328" t="s">
        <v>93</v>
      </c>
      <c r="B45" s="262"/>
      <c r="C45" s="256"/>
      <c r="D45" s="256"/>
    </row>
    <row r="46" spans="1:4" ht="14.4" x14ac:dyDescent="0.3">
      <c r="A46" s="323" t="s">
        <v>94</v>
      </c>
      <c r="B46" s="262"/>
      <c r="C46" s="256"/>
      <c r="D46" s="256"/>
    </row>
    <row r="47" spans="1:4" ht="14.4" x14ac:dyDescent="0.3">
      <c r="A47" s="323" t="s">
        <v>95</v>
      </c>
      <c r="B47" s="262"/>
      <c r="C47" s="256"/>
      <c r="D47" s="256"/>
    </row>
    <row r="48" spans="1:4" ht="14.4" x14ac:dyDescent="0.3">
      <c r="A48" s="323" t="s">
        <v>96</v>
      </c>
      <c r="B48" s="256"/>
    </row>
    <row r="49" spans="1:2" ht="14.4" x14ac:dyDescent="0.3">
      <c r="A49" s="323" t="s">
        <v>97</v>
      </c>
      <c r="B49" s="256"/>
    </row>
    <row r="50" spans="1:2" ht="14.4" x14ac:dyDescent="0.3">
      <c r="A50" s="323" t="s">
        <v>98</v>
      </c>
      <c r="B50" s="256"/>
    </row>
    <row r="51" spans="1:2" ht="14.4" x14ac:dyDescent="0.3">
      <c r="A51" s="323" t="s">
        <v>99</v>
      </c>
      <c r="B51" s="256"/>
    </row>
    <row r="52" spans="1:2" ht="14.4" x14ac:dyDescent="0.3">
      <c r="A52" s="323" t="s">
        <v>100</v>
      </c>
      <c r="B52" s="256"/>
    </row>
    <row r="53" spans="1:2" ht="14.4" x14ac:dyDescent="0.3">
      <c r="A53" s="323" t="s">
        <v>101</v>
      </c>
      <c r="B53" s="256"/>
    </row>
    <row r="54" spans="1:2" ht="14.4" x14ac:dyDescent="0.3">
      <c r="A54" s="323" t="s">
        <v>102</v>
      </c>
      <c r="B54" s="256"/>
    </row>
    <row r="55" spans="1:2" ht="14.4" x14ac:dyDescent="0.3">
      <c r="A55" s="323" t="s">
        <v>103</v>
      </c>
      <c r="B55" s="256"/>
    </row>
    <row r="56" spans="1:2" ht="14.4" x14ac:dyDescent="0.3">
      <c r="A56" s="323" t="s">
        <v>104</v>
      </c>
      <c r="B56" s="256"/>
    </row>
    <row r="57" spans="1:2" ht="14.4" x14ac:dyDescent="0.3">
      <c r="A57" s="323" t="s">
        <v>105</v>
      </c>
      <c r="B57" s="256"/>
    </row>
    <row r="58" spans="1:2" ht="14.4" x14ac:dyDescent="0.3">
      <c r="A58" s="323" t="s">
        <v>106</v>
      </c>
      <c r="B58" s="256"/>
    </row>
    <row r="59" spans="1:2" ht="14.4" x14ac:dyDescent="0.3">
      <c r="A59" s="323" t="s">
        <v>107</v>
      </c>
      <c r="B59" s="256"/>
    </row>
    <row r="60" spans="1:2" ht="14.4" x14ac:dyDescent="0.3">
      <c r="A60" s="323" t="s">
        <v>108</v>
      </c>
      <c r="B60" s="256"/>
    </row>
    <row r="61" spans="1:2" ht="14.4" x14ac:dyDescent="0.3">
      <c r="A61" s="323" t="s">
        <v>109</v>
      </c>
      <c r="B61" s="256"/>
    </row>
    <row r="62" spans="1:2" ht="14.4" x14ac:dyDescent="0.3">
      <c r="A62" s="323" t="s">
        <v>110</v>
      </c>
      <c r="B62" s="256"/>
    </row>
    <row r="63" spans="1:2" ht="14.4" x14ac:dyDescent="0.3">
      <c r="A63" s="323" t="s">
        <v>111</v>
      </c>
      <c r="B63" s="256"/>
    </row>
    <row r="64" spans="1:2" x14ac:dyDescent="0.25">
      <c r="A64" s="323" t="s">
        <v>112</v>
      </c>
    </row>
    <row r="65" spans="1:1" x14ac:dyDescent="0.25">
      <c r="A65" s="323" t="s">
        <v>113</v>
      </c>
    </row>
    <row r="66" spans="1:1" x14ac:dyDescent="0.25">
      <c r="A66" s="322" t="s">
        <v>165</v>
      </c>
    </row>
    <row r="67" spans="1:1" x14ac:dyDescent="0.25">
      <c r="A67" s="322" t="s">
        <v>166</v>
      </c>
    </row>
    <row r="68" spans="1:1" x14ac:dyDescent="0.25">
      <c r="A68" s="322" t="s">
        <v>167</v>
      </c>
    </row>
    <row r="69" spans="1:1" x14ac:dyDescent="0.25">
      <c r="A69" s="322" t="s">
        <v>168</v>
      </c>
    </row>
    <row r="70" spans="1:1" x14ac:dyDescent="0.25">
      <c r="A70" s="322" t="s">
        <v>169</v>
      </c>
    </row>
    <row r="71" spans="1:1" x14ac:dyDescent="0.25">
      <c r="A71" s="322" t="s">
        <v>170</v>
      </c>
    </row>
    <row r="72" spans="1:1" x14ac:dyDescent="0.25">
      <c r="A72" s="322" t="s">
        <v>171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&amp;L&amp;F
&amp;A&amp;CFinanzantrag_Ls_V4_1_200901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22"/>
  <sheetViews>
    <sheetView zoomScaleNormal="100" workbookViewId="0">
      <selection activeCell="A38" sqref="A38"/>
    </sheetView>
  </sheetViews>
  <sheetFormatPr baseColWidth="10" defaultColWidth="11.44140625" defaultRowHeight="13.2" x14ac:dyDescent="0.25"/>
  <cols>
    <col min="1" max="1" width="61.33203125" style="80" customWidth="1"/>
    <col min="2" max="2" width="17" style="80" bestFit="1" customWidth="1"/>
    <col min="3" max="3" width="16.88671875" style="80" bestFit="1" customWidth="1"/>
    <col min="4" max="6" width="11.44140625" style="80"/>
    <col min="7" max="7" width="11.88671875" style="80" bestFit="1" customWidth="1"/>
    <col min="8" max="16384" width="11.44140625" style="80"/>
  </cols>
  <sheetData>
    <row r="2" spans="1:8" x14ac:dyDescent="0.25">
      <c r="A2" s="81" t="s">
        <v>133</v>
      </c>
      <c r="C2" s="157"/>
      <c r="E2" s="157"/>
      <c r="G2" s="368" t="s">
        <v>213</v>
      </c>
      <c r="H2" s="368" t="s">
        <v>394</v>
      </c>
    </row>
    <row r="3" spans="1:8" x14ac:dyDescent="0.25">
      <c r="A3" s="82" t="s">
        <v>356</v>
      </c>
      <c r="C3" s="157"/>
      <c r="E3" s="157"/>
      <c r="G3" s="369" t="s">
        <v>343</v>
      </c>
      <c r="H3" s="369">
        <v>0.20799999999999999</v>
      </c>
    </row>
    <row r="4" spans="1:8" x14ac:dyDescent="0.25">
      <c r="A4" s="82" t="s">
        <v>188</v>
      </c>
      <c r="C4" s="157"/>
      <c r="E4" s="157"/>
      <c r="G4" s="369" t="s">
        <v>360</v>
      </c>
      <c r="H4" s="369">
        <v>6.4500000000000002E-2</v>
      </c>
    </row>
    <row r="5" spans="1:8" x14ac:dyDescent="0.25">
      <c r="A5" s="82" t="s">
        <v>172</v>
      </c>
      <c r="C5" s="157"/>
      <c r="E5" s="157"/>
      <c r="G5" s="369" t="s">
        <v>395</v>
      </c>
      <c r="H5" s="369">
        <v>0.42</v>
      </c>
    </row>
    <row r="6" spans="1:8" x14ac:dyDescent="0.25">
      <c r="A6" s="82" t="s">
        <v>189</v>
      </c>
      <c r="C6" s="243"/>
      <c r="E6" s="243"/>
    </row>
    <row r="9" spans="1:8" ht="15" x14ac:dyDescent="0.25">
      <c r="A9" s="602" t="s">
        <v>131</v>
      </c>
      <c r="B9" s="158" t="s">
        <v>214</v>
      </c>
      <c r="C9" s="159" t="s">
        <v>213</v>
      </c>
      <c r="D9" s="81" t="s">
        <v>187</v>
      </c>
    </row>
    <row r="10" spans="1:8" ht="15" x14ac:dyDescent="0.25">
      <c r="A10" s="603" t="s">
        <v>356</v>
      </c>
      <c r="B10" s="160"/>
      <c r="C10" s="165">
        <v>0</v>
      </c>
      <c r="D10" s="161"/>
    </row>
    <row r="11" spans="1:8" ht="15" x14ac:dyDescent="0.25">
      <c r="A11" s="601" t="s">
        <v>476</v>
      </c>
      <c r="B11" s="160"/>
      <c r="C11" s="165">
        <v>0.09</v>
      </c>
      <c r="D11" s="161"/>
    </row>
    <row r="12" spans="1:8" ht="15" x14ac:dyDescent="0.25">
      <c r="A12" s="603" t="s">
        <v>249</v>
      </c>
      <c r="B12" s="160"/>
      <c r="C12" s="165">
        <v>0.09</v>
      </c>
      <c r="D12" s="161"/>
    </row>
    <row r="13" spans="1:8" ht="15" x14ac:dyDescent="0.25">
      <c r="A13" s="601" t="s">
        <v>477</v>
      </c>
      <c r="B13" s="160"/>
      <c r="C13" s="165">
        <v>0.09</v>
      </c>
      <c r="D13" s="161"/>
    </row>
    <row r="14" spans="1:8" ht="15" x14ac:dyDescent="0.25">
      <c r="A14" s="603" t="s">
        <v>482</v>
      </c>
      <c r="B14" s="160"/>
      <c r="C14" s="165">
        <v>0.09</v>
      </c>
      <c r="D14" s="161"/>
    </row>
    <row r="15" spans="1:8" ht="15" x14ac:dyDescent="0.25">
      <c r="A15" s="601" t="s">
        <v>478</v>
      </c>
      <c r="B15" s="160"/>
      <c r="C15" s="165">
        <v>0.09</v>
      </c>
      <c r="D15" s="161"/>
    </row>
    <row r="16" spans="1:8" ht="15" x14ac:dyDescent="0.25">
      <c r="A16" s="603" t="s">
        <v>309</v>
      </c>
      <c r="B16" s="160"/>
      <c r="C16" s="165">
        <v>0.09</v>
      </c>
      <c r="D16" s="161"/>
    </row>
    <row r="17" spans="1:4" ht="15" x14ac:dyDescent="0.25">
      <c r="A17" s="601" t="s">
        <v>479</v>
      </c>
      <c r="B17" s="160"/>
      <c r="C17" s="165">
        <v>0.09</v>
      </c>
      <c r="D17" s="161"/>
    </row>
    <row r="18" spans="1:4" ht="15" x14ac:dyDescent="0.25">
      <c r="A18" s="603" t="s">
        <v>313</v>
      </c>
      <c r="B18" s="160"/>
      <c r="C18" s="165">
        <v>0.09</v>
      </c>
      <c r="D18" s="161"/>
    </row>
    <row r="19" spans="1:4" ht="15" x14ac:dyDescent="0.25">
      <c r="A19" s="603" t="s">
        <v>391</v>
      </c>
      <c r="B19" s="160"/>
      <c r="C19" s="165">
        <v>0.09</v>
      </c>
      <c r="D19" s="161"/>
    </row>
    <row r="20" spans="1:4" ht="15" x14ac:dyDescent="0.25">
      <c r="A20" s="603" t="s">
        <v>398</v>
      </c>
      <c r="B20" s="160"/>
      <c r="C20" s="165">
        <v>0.09</v>
      </c>
      <c r="D20" s="161"/>
    </row>
    <row r="21" spans="1:4" ht="15" x14ac:dyDescent="0.25">
      <c r="A21" s="601" t="s">
        <v>480</v>
      </c>
      <c r="B21" s="160"/>
      <c r="C21" s="165">
        <v>0.09</v>
      </c>
      <c r="D21" s="161"/>
    </row>
    <row r="22" spans="1:4" ht="15" x14ac:dyDescent="0.25">
      <c r="A22" s="601" t="s">
        <v>481</v>
      </c>
      <c r="B22" s="160"/>
      <c r="C22" s="165">
        <v>0.09</v>
      </c>
      <c r="D22" s="161"/>
    </row>
  </sheetData>
  <pageMargins left="0.7" right="0.7" top="0.78740157499999996" bottom="0.78740157499999996" header="0.3" footer="0.3"/>
  <pageSetup paperSize="9" orientation="landscape" horizontalDpi="1200" verticalDpi="1200" r:id="rId1"/>
  <headerFooter>
    <oddFooter>&amp;CFinanzantrag_Ls_V4_1_200901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168"/>
  <sheetViews>
    <sheetView topLeftCell="A131" zoomScaleNormal="100" workbookViewId="0">
      <selection activeCell="L147" sqref="L147"/>
    </sheetView>
  </sheetViews>
  <sheetFormatPr baseColWidth="10" defaultRowHeight="14.4" x14ac:dyDescent="0.3"/>
  <sheetData>
    <row r="1" spans="1:2" x14ac:dyDescent="0.3">
      <c r="A1" t="s">
        <v>234</v>
      </c>
      <c r="B1" t="s">
        <v>235</v>
      </c>
    </row>
    <row r="3" spans="1:2" x14ac:dyDescent="0.3">
      <c r="B3" t="s">
        <v>236</v>
      </c>
    </row>
    <row r="4" spans="1:2" x14ac:dyDescent="0.3">
      <c r="B4" t="s">
        <v>239</v>
      </c>
    </row>
    <row r="5" spans="1:2" x14ac:dyDescent="0.3">
      <c r="B5" t="s">
        <v>241</v>
      </c>
    </row>
    <row r="7" spans="1:2" x14ac:dyDescent="0.3">
      <c r="A7" t="s">
        <v>234</v>
      </c>
      <c r="B7" t="s">
        <v>244</v>
      </c>
    </row>
    <row r="8" spans="1:2" x14ac:dyDescent="0.3">
      <c r="B8" t="s">
        <v>242</v>
      </c>
    </row>
    <row r="9" spans="1:2" x14ac:dyDescent="0.3">
      <c r="B9" t="s">
        <v>243</v>
      </c>
    </row>
    <row r="10" spans="1:2" x14ac:dyDescent="0.3">
      <c r="B10" t="s">
        <v>245</v>
      </c>
    </row>
    <row r="11" spans="1:2" x14ac:dyDescent="0.3">
      <c r="B11" t="s">
        <v>246</v>
      </c>
    </row>
    <row r="12" spans="1:2" x14ac:dyDescent="0.3">
      <c r="B12" t="s">
        <v>247</v>
      </c>
    </row>
    <row r="13" spans="1:2" s="111" customFormat="1" x14ac:dyDescent="0.3"/>
    <row r="14" spans="1:2" x14ac:dyDescent="0.3">
      <c r="B14" t="s">
        <v>248</v>
      </c>
    </row>
    <row r="15" spans="1:2" s="111" customFormat="1" x14ac:dyDescent="0.3"/>
    <row r="16" spans="1:2" x14ac:dyDescent="0.3">
      <c r="A16" t="s">
        <v>258</v>
      </c>
    </row>
    <row r="17" spans="1:4" x14ac:dyDescent="0.3">
      <c r="B17" t="s">
        <v>259</v>
      </c>
    </row>
    <row r="18" spans="1:4" x14ac:dyDescent="0.3">
      <c r="B18" t="s">
        <v>260</v>
      </c>
    </row>
    <row r="19" spans="1:4" x14ac:dyDescent="0.3">
      <c r="B19" t="s">
        <v>261</v>
      </c>
    </row>
    <row r="21" spans="1:4" s="111" customFormat="1" x14ac:dyDescent="0.3">
      <c r="B21" s="111" t="s">
        <v>265</v>
      </c>
    </row>
    <row r="22" spans="1:4" ht="15" thickBot="1" x14ac:dyDescent="0.35"/>
    <row r="23" spans="1:4" ht="132.6" thickBot="1" x14ac:dyDescent="0.35">
      <c r="B23" s="145" t="s">
        <v>252</v>
      </c>
      <c r="C23" s="145" t="s">
        <v>253</v>
      </c>
      <c r="D23" s="145" t="s">
        <v>254</v>
      </c>
    </row>
    <row r="25" spans="1:4" x14ac:dyDescent="0.3">
      <c r="B25" t="s">
        <v>266</v>
      </c>
    </row>
    <row r="27" spans="1:4" x14ac:dyDescent="0.3">
      <c r="B27" t="s">
        <v>267</v>
      </c>
    </row>
    <row r="28" spans="1:4" x14ac:dyDescent="0.3">
      <c r="B28" t="s">
        <v>268</v>
      </c>
    </row>
    <row r="30" spans="1:4" x14ac:dyDescent="0.3">
      <c r="A30" t="s">
        <v>272</v>
      </c>
      <c r="B30" t="s">
        <v>273</v>
      </c>
    </row>
    <row r="32" spans="1:4" x14ac:dyDescent="0.3">
      <c r="B32" t="s">
        <v>274</v>
      </c>
    </row>
    <row r="33" spans="1:2" x14ac:dyDescent="0.3">
      <c r="B33" t="s">
        <v>275</v>
      </c>
    </row>
    <row r="34" spans="1:2" x14ac:dyDescent="0.3">
      <c r="B34" t="s">
        <v>276</v>
      </c>
    </row>
    <row r="35" spans="1:2" x14ac:dyDescent="0.3">
      <c r="B35" t="s">
        <v>277</v>
      </c>
    </row>
    <row r="36" spans="1:2" x14ac:dyDescent="0.3">
      <c r="B36" t="s">
        <v>278</v>
      </c>
    </row>
    <row r="38" spans="1:2" x14ac:dyDescent="0.3">
      <c r="A38" t="s">
        <v>234</v>
      </c>
      <c r="B38" t="s">
        <v>279</v>
      </c>
    </row>
    <row r="40" spans="1:2" x14ac:dyDescent="0.3">
      <c r="B40" t="s">
        <v>280</v>
      </c>
    </row>
    <row r="41" spans="1:2" x14ac:dyDescent="0.3">
      <c r="B41" t="s">
        <v>281</v>
      </c>
    </row>
    <row r="42" spans="1:2" x14ac:dyDescent="0.3">
      <c r="B42" t="s">
        <v>282</v>
      </c>
    </row>
    <row r="43" spans="1:2" x14ac:dyDescent="0.3">
      <c r="B43" t="s">
        <v>283</v>
      </c>
    </row>
    <row r="45" spans="1:2" x14ac:dyDescent="0.3">
      <c r="A45" t="s">
        <v>234</v>
      </c>
      <c r="B45" t="s">
        <v>284</v>
      </c>
    </row>
    <row r="47" spans="1:2" x14ac:dyDescent="0.3">
      <c r="B47" t="s">
        <v>285</v>
      </c>
    </row>
    <row r="48" spans="1:2" x14ac:dyDescent="0.3">
      <c r="B48" t="s">
        <v>286</v>
      </c>
    </row>
    <row r="49" spans="1:10" x14ac:dyDescent="0.3">
      <c r="B49" s="111" t="s">
        <v>282</v>
      </c>
    </row>
    <row r="50" spans="1:10" x14ac:dyDescent="0.3">
      <c r="B50" s="111" t="s">
        <v>283</v>
      </c>
    </row>
    <row r="53" spans="1:10" x14ac:dyDescent="0.3">
      <c r="A53" s="223" t="s">
        <v>234</v>
      </c>
      <c r="B53" s="223" t="s">
        <v>287</v>
      </c>
      <c r="C53" s="222"/>
      <c r="D53" s="222"/>
    </row>
    <row r="55" spans="1:10" x14ac:dyDescent="0.3">
      <c r="B55" s="226" t="s">
        <v>300</v>
      </c>
    </row>
    <row r="56" spans="1:10" x14ac:dyDescent="0.3">
      <c r="B56" s="222" t="s">
        <v>288</v>
      </c>
      <c r="J56" s="225" t="s">
        <v>299</v>
      </c>
    </row>
    <row r="57" spans="1:10" x14ac:dyDescent="0.3">
      <c r="B57" s="222" t="s">
        <v>289</v>
      </c>
      <c r="J57" s="225" t="s">
        <v>299</v>
      </c>
    </row>
    <row r="58" spans="1:10" x14ac:dyDescent="0.3">
      <c r="B58" s="222"/>
      <c r="J58" s="225"/>
    </row>
    <row r="59" spans="1:10" x14ac:dyDescent="0.3">
      <c r="B59" s="222" t="s">
        <v>290</v>
      </c>
      <c r="J59" s="225" t="s">
        <v>299</v>
      </c>
    </row>
    <row r="60" spans="1:10" x14ac:dyDescent="0.3">
      <c r="B60" s="222" t="s">
        <v>291</v>
      </c>
      <c r="J60" s="225" t="s">
        <v>299</v>
      </c>
    </row>
    <row r="61" spans="1:10" s="226" customFormat="1" x14ac:dyDescent="0.3">
      <c r="B61" s="226" t="s">
        <v>306</v>
      </c>
      <c r="J61" s="226" t="s">
        <v>299</v>
      </c>
    </row>
    <row r="63" spans="1:10" x14ac:dyDescent="0.3">
      <c r="B63" s="222" t="s">
        <v>292</v>
      </c>
      <c r="J63" s="225"/>
    </row>
    <row r="64" spans="1:10" x14ac:dyDescent="0.3">
      <c r="B64" s="222" t="s">
        <v>293</v>
      </c>
      <c r="J64" s="225" t="s">
        <v>299</v>
      </c>
    </row>
    <row r="65" spans="1:10" x14ac:dyDescent="0.3">
      <c r="B65" s="222" t="s">
        <v>294</v>
      </c>
      <c r="J65" s="225" t="s">
        <v>299</v>
      </c>
    </row>
    <row r="66" spans="1:10" x14ac:dyDescent="0.3">
      <c r="B66" s="222" t="s">
        <v>295</v>
      </c>
      <c r="J66" s="225" t="s">
        <v>299</v>
      </c>
    </row>
    <row r="68" spans="1:10" x14ac:dyDescent="0.3">
      <c r="B68" s="222" t="s">
        <v>296</v>
      </c>
      <c r="J68" s="225" t="s">
        <v>299</v>
      </c>
    </row>
    <row r="69" spans="1:10" x14ac:dyDescent="0.3">
      <c r="B69" s="222" t="s">
        <v>297</v>
      </c>
      <c r="J69" s="225" t="s">
        <v>299</v>
      </c>
    </row>
    <row r="70" spans="1:10" x14ac:dyDescent="0.3">
      <c r="B70" s="222" t="s">
        <v>298</v>
      </c>
      <c r="J70" s="225" t="s">
        <v>299</v>
      </c>
    </row>
    <row r="72" spans="1:10" x14ac:dyDescent="0.3">
      <c r="B72" s="222" t="s">
        <v>301</v>
      </c>
      <c r="J72" s="225" t="s">
        <v>299</v>
      </c>
    </row>
    <row r="73" spans="1:10" x14ac:dyDescent="0.3">
      <c r="B73" s="222" t="s">
        <v>303</v>
      </c>
      <c r="J73" s="225" t="s">
        <v>299</v>
      </c>
    </row>
    <row r="74" spans="1:10" x14ac:dyDescent="0.3">
      <c r="B74" t="s">
        <v>304</v>
      </c>
      <c r="J74" t="s">
        <v>299</v>
      </c>
    </row>
    <row r="75" spans="1:10" x14ac:dyDescent="0.3">
      <c r="B75" t="s">
        <v>305</v>
      </c>
      <c r="J75" t="s">
        <v>299</v>
      </c>
    </row>
    <row r="77" spans="1:10" x14ac:dyDescent="0.3">
      <c r="A77" s="223" t="s">
        <v>234</v>
      </c>
      <c r="B77" s="223" t="s">
        <v>310</v>
      </c>
    </row>
    <row r="79" spans="1:10" x14ac:dyDescent="0.3">
      <c r="B79" t="s">
        <v>311</v>
      </c>
      <c r="F79" t="s">
        <v>312</v>
      </c>
    </row>
    <row r="80" spans="1:10" x14ac:dyDescent="0.3">
      <c r="B80" t="s">
        <v>335</v>
      </c>
    </row>
    <row r="82" spans="1:2" x14ac:dyDescent="0.3">
      <c r="A82" s="223" t="s">
        <v>334</v>
      </c>
    </row>
    <row r="83" spans="1:2" x14ac:dyDescent="0.3">
      <c r="B83" t="s">
        <v>336</v>
      </c>
    </row>
    <row r="84" spans="1:2" x14ac:dyDescent="0.3">
      <c r="B84" t="s">
        <v>337</v>
      </c>
    </row>
    <row r="86" spans="1:2" x14ac:dyDescent="0.3">
      <c r="A86" s="223" t="s">
        <v>346</v>
      </c>
    </row>
    <row r="87" spans="1:2" x14ac:dyDescent="0.3">
      <c r="B87" t="s">
        <v>348</v>
      </c>
    </row>
    <row r="88" spans="1:2" x14ac:dyDescent="0.3">
      <c r="B88" t="s">
        <v>347</v>
      </c>
    </row>
    <row r="89" spans="1:2" x14ac:dyDescent="0.3">
      <c r="B89" t="s">
        <v>349</v>
      </c>
    </row>
    <row r="90" spans="1:2" x14ac:dyDescent="0.3">
      <c r="B90" t="s">
        <v>350</v>
      </c>
    </row>
    <row r="91" spans="1:2" x14ac:dyDescent="0.3">
      <c r="B91" t="s">
        <v>351</v>
      </c>
    </row>
    <row r="92" spans="1:2" x14ac:dyDescent="0.3">
      <c r="B92" t="s">
        <v>352</v>
      </c>
    </row>
    <row r="93" spans="1:2" x14ac:dyDescent="0.3">
      <c r="B93" t="s">
        <v>379</v>
      </c>
    </row>
    <row r="95" spans="1:2" x14ac:dyDescent="0.3">
      <c r="A95" s="223" t="s">
        <v>388</v>
      </c>
    </row>
    <row r="96" spans="1:2" x14ac:dyDescent="0.3">
      <c r="B96" t="s">
        <v>389</v>
      </c>
    </row>
    <row r="98" spans="1:2" x14ac:dyDescent="0.3">
      <c r="A98" s="223" t="s">
        <v>393</v>
      </c>
      <c r="B98" s="256"/>
    </row>
    <row r="99" spans="1:2" x14ac:dyDescent="0.3">
      <c r="A99" s="256"/>
      <c r="B99" s="256" t="s">
        <v>392</v>
      </c>
    </row>
    <row r="100" spans="1:2" x14ac:dyDescent="0.3">
      <c r="B100" t="s">
        <v>391</v>
      </c>
    </row>
    <row r="101" spans="1:2" x14ac:dyDescent="0.3">
      <c r="B101" t="s">
        <v>390</v>
      </c>
    </row>
    <row r="103" spans="1:2" x14ac:dyDescent="0.3">
      <c r="A103" s="223" t="s">
        <v>396</v>
      </c>
    </row>
    <row r="105" spans="1:2" x14ac:dyDescent="0.3">
      <c r="B105" t="s">
        <v>397</v>
      </c>
    </row>
    <row r="108" spans="1:2" x14ac:dyDescent="0.3">
      <c r="A108" s="223" t="s">
        <v>420</v>
      </c>
    </row>
    <row r="110" spans="1:2" x14ac:dyDescent="0.3">
      <c r="B110" t="s">
        <v>421</v>
      </c>
    </row>
    <row r="112" spans="1:2" x14ac:dyDescent="0.3">
      <c r="B112" t="s">
        <v>422</v>
      </c>
    </row>
    <row r="114" spans="1:2" x14ac:dyDescent="0.3">
      <c r="B114" t="s">
        <v>423</v>
      </c>
    </row>
    <row r="116" spans="1:2" x14ac:dyDescent="0.3">
      <c r="B116" t="s">
        <v>425</v>
      </c>
    </row>
    <row r="118" spans="1:2" x14ac:dyDescent="0.3">
      <c r="B118" t="s">
        <v>424</v>
      </c>
    </row>
    <row r="120" spans="1:2" x14ac:dyDescent="0.3">
      <c r="B120" t="s">
        <v>426</v>
      </c>
    </row>
    <row r="122" spans="1:2" x14ac:dyDescent="0.3">
      <c r="B122" t="s">
        <v>427</v>
      </c>
    </row>
    <row r="125" spans="1:2" x14ac:dyDescent="0.3">
      <c r="A125" s="223" t="s">
        <v>462</v>
      </c>
    </row>
    <row r="127" spans="1:2" x14ac:dyDescent="0.3">
      <c r="B127" s="475" t="s">
        <v>423</v>
      </c>
    </row>
    <row r="128" spans="1:2" x14ac:dyDescent="0.3">
      <c r="B128" s="256"/>
    </row>
    <row r="129" spans="1:9" x14ac:dyDescent="0.3">
      <c r="B129" s="256" t="s">
        <v>460</v>
      </c>
    </row>
    <row r="130" spans="1:9" x14ac:dyDescent="0.3">
      <c r="B130" s="256" t="s">
        <v>461</v>
      </c>
    </row>
    <row r="133" spans="1:9" x14ac:dyDescent="0.3">
      <c r="A133" s="223" t="s">
        <v>469</v>
      </c>
    </row>
    <row r="135" spans="1:9" x14ac:dyDescent="0.3">
      <c r="B135" s="256" t="s">
        <v>470</v>
      </c>
      <c r="C135" s="256"/>
      <c r="D135" s="256"/>
      <c r="E135" s="256"/>
      <c r="F135" s="256"/>
      <c r="G135" s="256"/>
      <c r="H135" s="256"/>
      <c r="I135" s="256"/>
    </row>
    <row r="136" spans="1:9" x14ac:dyDescent="0.3">
      <c r="B136" s="256"/>
      <c r="C136" s="256"/>
      <c r="D136" s="256"/>
      <c r="E136" s="256"/>
      <c r="F136" s="256"/>
      <c r="G136" s="256"/>
      <c r="H136" s="256"/>
      <c r="I136" s="256"/>
    </row>
    <row r="137" spans="1:9" x14ac:dyDescent="0.3">
      <c r="B137" s="256" t="s">
        <v>471</v>
      </c>
      <c r="C137" s="256"/>
      <c r="D137" s="256"/>
      <c r="E137" s="256"/>
      <c r="F137" s="256"/>
      <c r="G137" s="256"/>
      <c r="H137" s="256"/>
      <c r="I137" s="256"/>
    </row>
    <row r="138" spans="1:9" x14ac:dyDescent="0.3">
      <c r="B138" s="256"/>
      <c r="C138" s="256"/>
      <c r="D138" s="256"/>
      <c r="E138" s="256"/>
      <c r="F138" s="256"/>
      <c r="G138" s="256"/>
      <c r="H138" s="256"/>
      <c r="I138" s="256"/>
    </row>
    <row r="139" spans="1:9" x14ac:dyDescent="0.3">
      <c r="B139" s="256"/>
      <c r="C139" s="256"/>
      <c r="D139" s="256"/>
      <c r="E139" s="256"/>
      <c r="F139" s="256"/>
      <c r="G139" s="256"/>
      <c r="H139" s="256"/>
      <c r="I139" s="256"/>
    </row>
    <row r="140" spans="1:9" x14ac:dyDescent="0.3">
      <c r="B140" s="256"/>
      <c r="C140" s="256"/>
      <c r="D140" s="256"/>
      <c r="E140" s="256"/>
      <c r="F140" s="256"/>
      <c r="G140" s="256"/>
      <c r="H140" s="256"/>
      <c r="I140" s="256"/>
    </row>
    <row r="141" spans="1:9" x14ac:dyDescent="0.3">
      <c r="B141" s="256"/>
      <c r="C141" s="256"/>
      <c r="D141" s="256"/>
      <c r="E141" s="256"/>
      <c r="F141" s="256"/>
      <c r="G141" s="256"/>
      <c r="H141" s="256"/>
      <c r="I141" s="256"/>
    </row>
    <row r="142" spans="1:9" x14ac:dyDescent="0.3">
      <c r="B142" s="256"/>
      <c r="C142" s="256"/>
      <c r="D142" s="256"/>
      <c r="E142" s="256"/>
      <c r="F142" s="256"/>
      <c r="G142" s="256"/>
      <c r="H142" s="256"/>
      <c r="I142" s="256"/>
    </row>
    <row r="143" spans="1:9" x14ac:dyDescent="0.3">
      <c r="B143" s="256"/>
      <c r="C143" s="256"/>
      <c r="D143" s="256"/>
      <c r="E143" s="256"/>
      <c r="F143" s="256"/>
      <c r="G143" s="256"/>
      <c r="H143" s="256"/>
      <c r="I143" s="256"/>
    </row>
    <row r="144" spans="1:9" x14ac:dyDescent="0.3">
      <c r="B144" s="256"/>
      <c r="C144" s="256"/>
      <c r="D144" s="256"/>
      <c r="E144" s="256"/>
      <c r="F144" s="256"/>
      <c r="G144" s="256"/>
      <c r="H144" s="256"/>
      <c r="I144" s="256"/>
    </row>
    <row r="145" spans="2:9" x14ac:dyDescent="0.3">
      <c r="B145" s="256"/>
      <c r="C145" s="256"/>
      <c r="D145" s="256"/>
      <c r="E145" s="256"/>
      <c r="F145" s="256"/>
      <c r="G145" s="256"/>
      <c r="H145" s="256"/>
      <c r="I145" s="256"/>
    </row>
    <row r="146" spans="2:9" x14ac:dyDescent="0.3">
      <c r="B146" s="256"/>
      <c r="C146" s="256"/>
      <c r="D146" s="256"/>
      <c r="E146" s="256"/>
      <c r="F146" s="256"/>
      <c r="G146" s="256"/>
      <c r="H146" s="256"/>
      <c r="I146" s="256"/>
    </row>
    <row r="147" spans="2:9" x14ac:dyDescent="0.3">
      <c r="B147" s="256"/>
      <c r="C147" s="256"/>
      <c r="D147" s="256"/>
      <c r="E147" s="256"/>
      <c r="F147" s="256"/>
      <c r="G147" s="256"/>
      <c r="H147" s="256"/>
      <c r="I147" s="256"/>
    </row>
    <row r="148" spans="2:9" x14ac:dyDescent="0.3">
      <c r="B148" s="256"/>
      <c r="C148" s="256"/>
      <c r="D148" s="256"/>
      <c r="E148" s="256"/>
      <c r="F148" s="256"/>
      <c r="G148" s="256"/>
      <c r="H148" s="256"/>
      <c r="I148" s="256"/>
    </row>
    <row r="149" spans="2:9" x14ac:dyDescent="0.3">
      <c r="B149" s="256" t="s">
        <v>472</v>
      </c>
      <c r="C149" s="256"/>
      <c r="D149" s="256"/>
      <c r="E149" s="256"/>
      <c r="F149" s="256"/>
      <c r="G149" s="256"/>
      <c r="H149" s="256"/>
      <c r="I149" s="256"/>
    </row>
    <row r="150" spans="2:9" x14ac:dyDescent="0.3">
      <c r="B150" s="256" t="s">
        <v>473</v>
      </c>
      <c r="C150" s="256"/>
      <c r="D150" s="256"/>
      <c r="E150" s="256"/>
      <c r="F150" s="256"/>
      <c r="G150" s="256"/>
      <c r="H150" s="256"/>
      <c r="I150" s="256"/>
    </row>
    <row r="151" spans="2:9" x14ac:dyDescent="0.3">
      <c r="B151" s="256"/>
      <c r="C151" s="256"/>
      <c r="D151" s="256"/>
      <c r="E151" s="256"/>
      <c r="F151" s="256"/>
      <c r="G151" s="256"/>
      <c r="H151" s="256"/>
      <c r="I151" s="256"/>
    </row>
    <row r="152" spans="2:9" x14ac:dyDescent="0.3">
      <c r="B152" s="256" t="s">
        <v>474</v>
      </c>
      <c r="C152" s="256"/>
      <c r="D152" s="256"/>
      <c r="E152" s="256"/>
      <c r="F152" s="256"/>
      <c r="G152" s="256"/>
      <c r="H152" s="256"/>
      <c r="I152" s="256"/>
    </row>
    <row r="153" spans="2:9" x14ac:dyDescent="0.3">
      <c r="B153" s="256"/>
      <c r="C153" s="256"/>
      <c r="D153" s="256"/>
      <c r="E153" s="256"/>
      <c r="F153" s="256"/>
      <c r="G153" s="256"/>
      <c r="H153" s="256"/>
      <c r="I153" s="256"/>
    </row>
    <row r="154" spans="2:9" x14ac:dyDescent="0.3">
      <c r="B154" s="256"/>
      <c r="C154" s="256"/>
      <c r="D154" s="256"/>
      <c r="E154" s="256"/>
      <c r="F154" s="256"/>
      <c r="G154" s="256"/>
      <c r="H154" s="256"/>
      <c r="I154" s="256"/>
    </row>
    <row r="155" spans="2:9" x14ac:dyDescent="0.3">
      <c r="B155" s="256"/>
      <c r="C155" s="256"/>
      <c r="D155" s="256"/>
      <c r="E155" s="256"/>
      <c r="F155" s="256"/>
      <c r="G155" s="256"/>
      <c r="H155" s="256"/>
      <c r="I155" s="256"/>
    </row>
    <row r="156" spans="2:9" x14ac:dyDescent="0.3">
      <c r="B156" s="256"/>
      <c r="C156" s="256"/>
      <c r="D156" s="256"/>
      <c r="E156" s="256"/>
      <c r="F156" s="256"/>
      <c r="G156" s="256"/>
      <c r="H156" s="256"/>
      <c r="I156" s="256"/>
    </row>
    <row r="157" spans="2:9" x14ac:dyDescent="0.3">
      <c r="B157" s="256"/>
      <c r="C157" s="256"/>
      <c r="D157" s="256"/>
      <c r="E157" s="256"/>
      <c r="F157" s="256"/>
      <c r="G157" s="256"/>
      <c r="H157" s="256"/>
      <c r="I157" s="256"/>
    </row>
    <row r="158" spans="2:9" x14ac:dyDescent="0.3">
      <c r="B158" s="256"/>
      <c r="C158" s="256"/>
      <c r="D158" s="256"/>
      <c r="E158" s="256"/>
      <c r="F158" s="256"/>
      <c r="G158" s="256"/>
      <c r="H158" s="256"/>
      <c r="I158" s="256"/>
    </row>
    <row r="159" spans="2:9" x14ac:dyDescent="0.3">
      <c r="B159" s="256"/>
      <c r="C159" s="256"/>
      <c r="D159" s="256"/>
      <c r="E159" s="256"/>
      <c r="F159" s="256"/>
      <c r="G159" s="256"/>
      <c r="H159" s="256"/>
      <c r="I159" s="256"/>
    </row>
    <row r="160" spans="2:9" x14ac:dyDescent="0.3">
      <c r="B160" s="256"/>
      <c r="C160" s="256"/>
      <c r="D160" s="256"/>
      <c r="E160" s="256"/>
      <c r="F160" s="256"/>
      <c r="G160" s="256"/>
      <c r="H160" s="256"/>
      <c r="I160" s="256"/>
    </row>
    <row r="161" spans="1:9" x14ac:dyDescent="0.3">
      <c r="B161" s="256"/>
      <c r="C161" s="256"/>
      <c r="D161" s="256"/>
      <c r="E161" s="256"/>
      <c r="F161" s="256"/>
      <c r="G161" s="256"/>
      <c r="H161" s="256"/>
      <c r="I161" s="256"/>
    </row>
    <row r="162" spans="1:9" x14ac:dyDescent="0.3">
      <c r="B162" s="256"/>
      <c r="C162" s="256"/>
      <c r="D162" s="256"/>
      <c r="E162" s="256"/>
      <c r="F162" s="256"/>
      <c r="G162" s="256"/>
      <c r="H162" s="256"/>
      <c r="I162" s="256"/>
    </row>
    <row r="163" spans="1:9" x14ac:dyDescent="0.3">
      <c r="B163" s="256" t="s">
        <v>475</v>
      </c>
      <c r="C163" s="256"/>
      <c r="D163" s="256"/>
      <c r="E163" s="256"/>
      <c r="F163" s="256"/>
      <c r="G163" s="256"/>
      <c r="H163" s="256"/>
      <c r="I163" s="256"/>
    </row>
    <row r="164" spans="1:9" x14ac:dyDescent="0.3">
      <c r="B164" s="256"/>
      <c r="C164" s="256"/>
      <c r="D164" s="256"/>
      <c r="E164" s="256"/>
      <c r="F164" s="256"/>
      <c r="G164" s="256"/>
      <c r="H164" s="256"/>
      <c r="I164" s="256"/>
    </row>
    <row r="166" spans="1:9" x14ac:dyDescent="0.3">
      <c r="A166" s="223" t="s">
        <v>483</v>
      </c>
    </row>
    <row r="168" spans="1:9" x14ac:dyDescent="0.3">
      <c r="B168" t="s">
        <v>484</v>
      </c>
    </row>
  </sheetData>
  <pageMargins left="0.7" right="0.7" top="0.78740157499999996" bottom="0.78740157499999996" header="0.3" footer="0.3"/>
  <pageSetup paperSize="9" orientation="portrait" r:id="rId1"/>
  <headerFooter>
    <oddFooter>&amp;CFinanzantrag_Ls_V4_4_220225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N38"/>
  <sheetViews>
    <sheetView showGridLines="0" zoomScaleNormal="100" workbookViewId="0">
      <selection activeCell="C13" sqref="C13"/>
    </sheetView>
  </sheetViews>
  <sheetFormatPr baseColWidth="10" defaultColWidth="11.44140625" defaultRowHeight="14.4" x14ac:dyDescent="0.3"/>
  <cols>
    <col min="1" max="1" width="48" style="380" customWidth="1"/>
    <col min="2" max="3" width="23.6640625" style="256" customWidth="1"/>
    <col min="4" max="4" width="23.6640625" style="378" customWidth="1"/>
    <col min="5" max="5" width="23.6640625" style="256" customWidth="1"/>
    <col min="6" max="6" width="23.6640625" style="383" customWidth="1"/>
    <col min="7" max="7" width="23.6640625" style="256" customWidth="1"/>
    <col min="8" max="8" width="7.88671875" style="379" customWidth="1"/>
    <col min="9" max="9" width="18.5546875" style="256" customWidth="1"/>
    <col min="10" max="10" width="8.88671875" style="379" customWidth="1"/>
    <col min="11" max="16384" width="11.44140625" style="256"/>
  </cols>
  <sheetData>
    <row r="1" spans="1:14" ht="17.399999999999999" x14ac:dyDescent="0.3">
      <c r="A1" s="370" t="s">
        <v>428</v>
      </c>
      <c r="C1" s="377"/>
      <c r="D1" s="447"/>
      <c r="E1" s="448"/>
      <c r="F1" s="447"/>
      <c r="G1" s="448"/>
      <c r="H1" s="449"/>
      <c r="I1" s="450"/>
    </row>
    <row r="2" spans="1:14" s="3" customFormat="1" ht="17.100000000000001" customHeight="1" x14ac:dyDescent="0.25">
      <c r="A2" s="240"/>
      <c r="D2" s="372"/>
      <c r="E2" s="372"/>
      <c r="F2" s="195"/>
      <c r="G2" s="195"/>
      <c r="H2" s="381"/>
      <c r="I2" s="372"/>
      <c r="J2" s="382"/>
      <c r="K2" s="195"/>
      <c r="L2" s="195"/>
      <c r="M2" s="195"/>
      <c r="N2" s="195"/>
    </row>
    <row r="3" spans="1:14" s="3" customFormat="1" ht="17.100000000000001" customHeight="1" x14ac:dyDescent="0.3">
      <c r="A3" s="451" t="s">
        <v>68</v>
      </c>
      <c r="B3" s="564">
        <f>Deckblatt!C20</f>
        <v>0</v>
      </c>
      <c r="C3" s="564"/>
      <c r="D3" s="564"/>
      <c r="E3" s="372"/>
      <c r="F3" s="195"/>
      <c r="G3" s="195"/>
      <c r="H3" s="381"/>
      <c r="I3" s="372"/>
      <c r="J3" s="382"/>
      <c r="K3" s="195"/>
      <c r="L3" s="195"/>
      <c r="M3" s="195"/>
      <c r="N3" s="373"/>
    </row>
    <row r="4" spans="1:14" s="3" customFormat="1" ht="17.100000000000001" customHeight="1" x14ac:dyDescent="0.3">
      <c r="A4" s="451" t="s">
        <v>69</v>
      </c>
      <c r="B4" s="565">
        <f>Deckblatt!C30</f>
        <v>0</v>
      </c>
      <c r="C4" s="565"/>
      <c r="D4" s="565"/>
      <c r="E4" s="154"/>
      <c r="F4" s="154"/>
      <c r="G4" s="154"/>
      <c r="H4" s="381"/>
      <c r="I4" s="374"/>
      <c r="J4" s="382"/>
      <c r="K4" s="154"/>
      <c r="L4" s="154"/>
      <c r="M4" s="154"/>
      <c r="N4" s="373"/>
    </row>
    <row r="5" spans="1:14" s="3" customFormat="1" ht="17.100000000000001" customHeight="1" x14ac:dyDescent="0.25">
      <c r="A5" s="452" t="s">
        <v>71</v>
      </c>
      <c r="B5" s="566" t="str">
        <f>CONCATENATE(TEXT(von,"tt.MM.jjjj"),"  bis  ",TEXT(bis,"tt.MM.jjjj"))</f>
        <v>00.01.1900  bis  00.01.1900</v>
      </c>
      <c r="C5" s="566"/>
      <c r="D5" s="375"/>
      <c r="E5" s="375"/>
      <c r="F5" s="446"/>
      <c r="G5" s="446"/>
      <c r="H5" s="381"/>
      <c r="I5" s="375"/>
      <c r="J5" s="382"/>
      <c r="K5" s="446"/>
      <c r="L5" s="446"/>
      <c r="M5" s="446"/>
      <c r="N5" s="373"/>
    </row>
    <row r="6" spans="1:14" s="3" customFormat="1" ht="17.100000000000001" customHeight="1" x14ac:dyDescent="0.3">
      <c r="A6" s="451" t="s">
        <v>86</v>
      </c>
      <c r="B6" s="565" t="str">
        <f>Deckblatt!G8</f>
        <v>Lump-sums</v>
      </c>
      <c r="C6" s="565"/>
      <c r="D6" s="372"/>
      <c r="E6" s="446"/>
      <c r="F6" s="446"/>
      <c r="G6" s="446"/>
      <c r="H6" s="381"/>
      <c r="I6" s="375"/>
      <c r="J6" s="382"/>
      <c r="K6" s="446"/>
      <c r="L6" s="446"/>
      <c r="M6" s="446"/>
      <c r="N6" s="373"/>
    </row>
    <row r="7" spans="1:14" s="3" customFormat="1" ht="17.100000000000001" customHeight="1" x14ac:dyDescent="0.3">
      <c r="A7" s="451" t="s">
        <v>131</v>
      </c>
      <c r="B7" s="567" t="str">
        <f>Deckblatt!C9</f>
        <v>bitte auswählen</v>
      </c>
      <c r="C7" s="567"/>
      <c r="D7" s="567"/>
      <c r="E7" s="376"/>
      <c r="F7" s="376"/>
      <c r="G7" s="376"/>
      <c r="H7" s="381"/>
      <c r="I7" s="376"/>
      <c r="J7" s="382"/>
      <c r="K7" s="156"/>
      <c r="L7" s="156"/>
      <c r="M7" s="156"/>
      <c r="N7" s="373"/>
    </row>
    <row r="8" spans="1:14" ht="15.6" x14ac:dyDescent="0.3">
      <c r="A8" s="371"/>
      <c r="B8" s="372"/>
      <c r="C8" s="377"/>
      <c r="D8" s="447"/>
      <c r="E8" s="448"/>
      <c r="F8" s="447"/>
      <c r="G8" s="448"/>
      <c r="H8" s="449"/>
      <c r="I8" s="450"/>
    </row>
    <row r="9" spans="1:14" s="387" customFormat="1" ht="20.100000000000001" customHeight="1" x14ac:dyDescent="0.3">
      <c r="A9" s="384" t="s">
        <v>399</v>
      </c>
      <c r="B9" s="385"/>
      <c r="C9" s="385"/>
      <c r="D9" s="423"/>
      <c r="E9" s="453"/>
      <c r="F9" s="453"/>
      <c r="G9" s="423"/>
      <c r="H9" s="453"/>
      <c r="I9" s="453"/>
    </row>
    <row r="10" spans="1:14" s="387" customFormat="1" ht="8.25" customHeight="1" x14ac:dyDescent="0.3">
      <c r="A10" s="388"/>
      <c r="B10" s="385"/>
      <c r="C10" s="385"/>
      <c r="D10" s="386"/>
      <c r="E10" s="386"/>
      <c r="F10" s="386"/>
      <c r="G10" s="386"/>
      <c r="H10" s="386"/>
    </row>
    <row r="11" spans="1:14" s="389" customFormat="1" ht="15.6" x14ac:dyDescent="0.3">
      <c r="A11" s="560" t="s">
        <v>403</v>
      </c>
      <c r="B11" s="560"/>
      <c r="C11" s="560"/>
      <c r="D11" s="444"/>
      <c r="E11" s="444"/>
      <c r="F11" s="444"/>
      <c r="G11" s="444"/>
      <c r="H11" s="444"/>
    </row>
    <row r="12" spans="1:14" s="391" customFormat="1" ht="25.5" customHeight="1" x14ac:dyDescent="0.25">
      <c r="A12" s="561" t="s">
        <v>144</v>
      </c>
      <c r="B12" s="561"/>
      <c r="C12" s="390"/>
      <c r="D12" s="390"/>
      <c r="E12" s="390"/>
      <c r="F12" s="390"/>
      <c r="G12" s="390"/>
      <c r="H12" s="390"/>
    </row>
    <row r="13" spans="1:14" s="394" customFormat="1" ht="21" customHeight="1" x14ac:dyDescent="0.3">
      <c r="A13" s="562" t="s">
        <v>145</v>
      </c>
      <c r="B13" s="563"/>
      <c r="C13" s="392" t="s">
        <v>463</v>
      </c>
      <c r="D13" s="393"/>
      <c r="E13" s="393"/>
    </row>
    <row r="14" spans="1:14" s="400" customFormat="1" ht="26.25" customHeight="1" x14ac:dyDescent="0.25">
      <c r="A14" s="395"/>
      <c r="B14" s="396" t="s">
        <v>146</v>
      </c>
      <c r="C14" s="397" t="s">
        <v>148</v>
      </c>
      <c r="D14" s="398" t="s">
        <v>162</v>
      </c>
      <c r="E14" s="399" t="s">
        <v>404</v>
      </c>
    </row>
    <row r="15" spans="1:14" s="389" customFormat="1" ht="20.100000000000001" customHeight="1" x14ac:dyDescent="0.3">
      <c r="A15" s="401" t="s">
        <v>147</v>
      </c>
      <c r="B15" s="392"/>
      <c r="C15" s="402"/>
      <c r="D15" s="392"/>
      <c r="E15" s="392"/>
    </row>
    <row r="16" spans="1:14" s="404" customFormat="1" ht="20.100000000000001" customHeight="1" x14ac:dyDescent="0.3">
      <c r="A16" s="445" t="s">
        <v>405</v>
      </c>
      <c r="B16" s="403">
        <f>B21*B15</f>
        <v>0</v>
      </c>
      <c r="C16" s="402"/>
      <c r="D16" s="403">
        <f>B21*D15</f>
        <v>0</v>
      </c>
      <c r="E16" s="403">
        <f>B21*E15</f>
        <v>0</v>
      </c>
    </row>
    <row r="17" spans="1:8" s="408" customFormat="1" ht="20.100000000000001" customHeight="1" x14ac:dyDescent="0.3">
      <c r="A17" s="405"/>
      <c r="B17" s="406"/>
      <c r="C17" s="407"/>
      <c r="D17" s="406"/>
      <c r="E17" s="406"/>
    </row>
    <row r="18" spans="1:8" s="118" customFormat="1" ht="20.100000000000001" customHeight="1" x14ac:dyDescent="0.3">
      <c r="A18" s="409" t="s">
        <v>406</v>
      </c>
      <c r="B18" s="409"/>
      <c r="C18" s="409"/>
      <c r="D18" s="409"/>
      <c r="E18" s="409"/>
      <c r="F18" s="409"/>
      <c r="G18" s="409"/>
      <c r="H18" s="409"/>
    </row>
    <row r="19" spans="1:8" s="118" customFormat="1" ht="20.100000000000001" customHeight="1" x14ac:dyDescent="0.3">
      <c r="A19" s="410" t="s">
        <v>181</v>
      </c>
      <c r="B19" s="385"/>
    </row>
    <row r="20" spans="1:8" s="412" customFormat="1" ht="24.75" customHeight="1" x14ac:dyDescent="0.3">
      <c r="A20" s="411"/>
      <c r="B20" s="403" t="s">
        <v>149</v>
      </c>
      <c r="C20" s="403" t="s">
        <v>150</v>
      </c>
      <c r="D20" s="403" t="s">
        <v>180</v>
      </c>
      <c r="E20" s="403" t="s">
        <v>164</v>
      </c>
      <c r="F20" s="403" t="s">
        <v>150</v>
      </c>
      <c r="G20" s="403" t="s">
        <v>180</v>
      </c>
    </row>
    <row r="21" spans="1:8" s="118" customFormat="1" ht="21.75" customHeight="1" x14ac:dyDescent="0.25">
      <c r="A21" s="413" t="s">
        <v>151</v>
      </c>
      <c r="B21" s="434">
        <f t="shared" ref="B21:B26" si="0">SUM(C21:D21)</f>
        <v>0</v>
      </c>
      <c r="C21" s="420"/>
      <c r="D21" s="420"/>
      <c r="E21" s="439">
        <f>IFERROR(F21+G21,0)</f>
        <v>0</v>
      </c>
      <c r="F21" s="454">
        <f t="shared" ref="F21:F26" si="1">IFERROR(C21/B21,0)</f>
        <v>0</v>
      </c>
      <c r="G21" s="454">
        <f t="shared" ref="G21:G26" si="2">IFERROR(D21/B21,0)</f>
        <v>0</v>
      </c>
    </row>
    <row r="22" spans="1:8" s="118" customFormat="1" ht="21.75" customHeight="1" x14ac:dyDescent="0.25">
      <c r="A22" s="410" t="s">
        <v>190</v>
      </c>
      <c r="B22" s="422">
        <f t="shared" si="0"/>
        <v>0</v>
      </c>
      <c r="C22" s="421"/>
      <c r="D22" s="421"/>
      <c r="E22" s="439">
        <f>IFERROR(B22/B21,0)</f>
        <v>0</v>
      </c>
      <c r="F22" s="454">
        <f t="shared" si="1"/>
        <v>0</v>
      </c>
      <c r="G22" s="454">
        <f t="shared" si="2"/>
        <v>0</v>
      </c>
    </row>
    <row r="23" spans="1:8" s="118" customFormat="1" ht="21.75" customHeight="1" x14ac:dyDescent="0.25">
      <c r="A23" s="410" t="s">
        <v>191</v>
      </c>
      <c r="B23" s="422">
        <f t="shared" si="0"/>
        <v>0</v>
      </c>
      <c r="C23" s="422">
        <f>C21-C22</f>
        <v>0</v>
      </c>
      <c r="D23" s="422">
        <f>D21-D22</f>
        <v>0</v>
      </c>
      <c r="E23" s="439">
        <f>IFERROR(B23/B21,0)</f>
        <v>0</v>
      </c>
      <c r="F23" s="454">
        <f t="shared" si="1"/>
        <v>0</v>
      </c>
      <c r="G23" s="454">
        <f t="shared" si="2"/>
        <v>0</v>
      </c>
    </row>
    <row r="24" spans="1:8" s="118" customFormat="1" ht="21.75" customHeight="1" x14ac:dyDescent="0.25">
      <c r="A24" s="414" t="s">
        <v>163</v>
      </c>
      <c r="B24" s="422">
        <f t="shared" si="0"/>
        <v>0</v>
      </c>
      <c r="C24" s="420"/>
      <c r="D24" s="420"/>
      <c r="E24" s="439">
        <f>IFERROR(B24/B21,0)</f>
        <v>0</v>
      </c>
      <c r="F24" s="454">
        <f t="shared" si="1"/>
        <v>0</v>
      </c>
      <c r="G24" s="454">
        <f t="shared" si="2"/>
        <v>0</v>
      </c>
    </row>
    <row r="25" spans="1:8" s="118" customFormat="1" ht="21.75" customHeight="1" x14ac:dyDescent="0.25">
      <c r="A25" s="410" t="s">
        <v>190</v>
      </c>
      <c r="B25" s="422">
        <f t="shared" si="0"/>
        <v>0</v>
      </c>
      <c r="C25" s="421"/>
      <c r="D25" s="421"/>
      <c r="E25" s="439">
        <f>IFERROR(B25/B21,0)</f>
        <v>0</v>
      </c>
      <c r="F25" s="454">
        <f t="shared" si="1"/>
        <v>0</v>
      </c>
      <c r="G25" s="454">
        <f t="shared" si="2"/>
        <v>0</v>
      </c>
    </row>
    <row r="26" spans="1:8" s="118" customFormat="1" ht="21.75" customHeight="1" x14ac:dyDescent="0.25">
      <c r="A26" s="415" t="s">
        <v>191</v>
      </c>
      <c r="B26" s="422">
        <f t="shared" si="0"/>
        <v>0</v>
      </c>
      <c r="C26" s="422">
        <f>C24-C25</f>
        <v>0</v>
      </c>
      <c r="D26" s="422">
        <f>D24-D25</f>
        <v>0</v>
      </c>
      <c r="E26" s="439">
        <f>IFERROR(B26/B21,0)</f>
        <v>0</v>
      </c>
      <c r="F26" s="454">
        <f t="shared" si="1"/>
        <v>0</v>
      </c>
      <c r="G26" s="454">
        <f t="shared" si="2"/>
        <v>0</v>
      </c>
    </row>
    <row r="27" spans="1:8" s="118" customFormat="1" ht="20.100000000000001" customHeight="1" x14ac:dyDescent="0.25">
      <c r="A27" s="416"/>
      <c r="B27" s="386"/>
      <c r="C27" s="386"/>
      <c r="D27" s="417"/>
      <c r="E27" s="386"/>
      <c r="F27" s="386"/>
      <c r="G27" s="386"/>
      <c r="H27" s="386"/>
    </row>
    <row r="28" spans="1:8" s="118" customFormat="1" ht="20.100000000000001" customHeight="1" x14ac:dyDescent="0.3">
      <c r="A28" s="409" t="s">
        <v>407</v>
      </c>
      <c r="B28" s="409"/>
      <c r="C28" s="409"/>
      <c r="D28" s="409"/>
      <c r="E28" s="409"/>
      <c r="F28" s="409"/>
      <c r="G28" s="409"/>
      <c r="H28" s="409"/>
    </row>
    <row r="29" spans="1:8" s="118" customFormat="1" ht="20.100000000000001" customHeight="1" x14ac:dyDescent="0.3">
      <c r="A29" s="390" t="s">
        <v>181</v>
      </c>
      <c r="B29" s="385"/>
    </row>
    <row r="30" spans="1:8" s="117" customFormat="1" ht="12.75" customHeight="1" x14ac:dyDescent="0.25">
      <c r="A30" s="413"/>
      <c r="B30" s="418"/>
      <c r="C30" s="386"/>
      <c r="D30" s="118"/>
      <c r="E30" s="118"/>
      <c r="F30" s="386"/>
      <c r="G30" s="419"/>
      <c r="H30" s="419"/>
    </row>
    <row r="31" spans="1:8" s="412" customFormat="1" ht="23.25" customHeight="1" x14ac:dyDescent="0.3">
      <c r="A31" s="411"/>
      <c r="B31" s="403" t="s">
        <v>149</v>
      </c>
      <c r="C31" s="403" t="s">
        <v>150</v>
      </c>
      <c r="D31" s="403" t="s">
        <v>180</v>
      </c>
      <c r="E31" s="403" t="s">
        <v>164</v>
      </c>
      <c r="F31" s="403" t="s">
        <v>150</v>
      </c>
      <c r="G31" s="403" t="s">
        <v>180</v>
      </c>
    </row>
    <row r="32" spans="1:8" s="118" customFormat="1" ht="21.75" customHeight="1" x14ac:dyDescent="0.25">
      <c r="A32" s="413" t="s">
        <v>206</v>
      </c>
      <c r="B32" s="434">
        <f t="shared" ref="B32:B37" si="3">SUM(C32:D32)</f>
        <v>0</v>
      </c>
      <c r="C32" s="420"/>
      <c r="D32" s="420"/>
      <c r="E32" s="439">
        <f>IFERROR(F32+G32,0)</f>
        <v>0</v>
      </c>
      <c r="F32" s="454">
        <f t="shared" ref="F32:F37" si="4">IFERROR(C32/B32,0)</f>
        <v>0</v>
      </c>
      <c r="G32" s="454">
        <f t="shared" ref="G32:G37" si="5">IFERROR(D32/B32,0)</f>
        <v>0</v>
      </c>
    </row>
    <row r="33" spans="1:8" s="118" customFormat="1" ht="21.75" customHeight="1" x14ac:dyDescent="0.25">
      <c r="A33" s="410" t="s">
        <v>208</v>
      </c>
      <c r="B33" s="422">
        <f t="shared" si="3"/>
        <v>0</v>
      </c>
      <c r="C33" s="421"/>
      <c r="D33" s="421"/>
      <c r="E33" s="439">
        <f>IFERROR(B33/B32,0)</f>
        <v>0</v>
      </c>
      <c r="F33" s="454">
        <f t="shared" si="4"/>
        <v>0</v>
      </c>
      <c r="G33" s="454">
        <f t="shared" si="5"/>
        <v>0</v>
      </c>
    </row>
    <row r="34" spans="1:8" s="118" customFormat="1" ht="21.75" customHeight="1" x14ac:dyDescent="0.25">
      <c r="A34" s="410" t="s">
        <v>209</v>
      </c>
      <c r="B34" s="422">
        <f t="shared" si="3"/>
        <v>0</v>
      </c>
      <c r="C34" s="422">
        <f>C32-C33</f>
        <v>0</v>
      </c>
      <c r="D34" s="422">
        <f>D32-D33</f>
        <v>0</v>
      </c>
      <c r="E34" s="439">
        <f>IFERROR(B34/B32,0)</f>
        <v>0</v>
      </c>
      <c r="F34" s="454">
        <f t="shared" si="4"/>
        <v>0</v>
      </c>
      <c r="G34" s="454">
        <f t="shared" si="5"/>
        <v>0</v>
      </c>
    </row>
    <row r="35" spans="1:8" s="118" customFormat="1" ht="21.75" customHeight="1" x14ac:dyDescent="0.25">
      <c r="A35" s="414" t="s">
        <v>163</v>
      </c>
      <c r="B35" s="422">
        <f t="shared" si="3"/>
        <v>0</v>
      </c>
      <c r="C35" s="420"/>
      <c r="D35" s="420"/>
      <c r="E35" s="439">
        <f>IFERROR(B35/B32,0)</f>
        <v>0</v>
      </c>
      <c r="F35" s="454">
        <f t="shared" si="4"/>
        <v>0</v>
      </c>
      <c r="G35" s="454">
        <f t="shared" si="5"/>
        <v>0</v>
      </c>
    </row>
    <row r="36" spans="1:8" s="118" customFormat="1" ht="21.75" customHeight="1" x14ac:dyDescent="0.25">
      <c r="A36" s="410" t="s">
        <v>208</v>
      </c>
      <c r="B36" s="422">
        <f t="shared" si="3"/>
        <v>0</v>
      </c>
      <c r="C36" s="421"/>
      <c r="D36" s="421"/>
      <c r="E36" s="439">
        <f>IFERROR(B36/B32,0)</f>
        <v>0</v>
      </c>
      <c r="F36" s="454">
        <f t="shared" si="4"/>
        <v>0</v>
      </c>
      <c r="G36" s="454">
        <f t="shared" si="5"/>
        <v>0</v>
      </c>
    </row>
    <row r="37" spans="1:8" s="118" customFormat="1" ht="21.75" customHeight="1" x14ac:dyDescent="0.25">
      <c r="A37" s="415" t="s">
        <v>210</v>
      </c>
      <c r="B37" s="422">
        <f t="shared" si="3"/>
        <v>0</v>
      </c>
      <c r="C37" s="422">
        <f>C35-C36</f>
        <v>0</v>
      </c>
      <c r="D37" s="422">
        <f>D35-D36</f>
        <v>0</v>
      </c>
      <c r="E37" s="439">
        <f>IFERROR(B37/B32,0)</f>
        <v>0</v>
      </c>
      <c r="F37" s="454">
        <f t="shared" si="4"/>
        <v>0</v>
      </c>
      <c r="G37" s="454">
        <f t="shared" si="5"/>
        <v>0</v>
      </c>
    </row>
    <row r="38" spans="1:8" s="118" customFormat="1" ht="21.75" customHeight="1" x14ac:dyDescent="0.25">
      <c r="A38" s="415"/>
      <c r="B38" s="423"/>
      <c r="C38" s="424"/>
      <c r="D38" s="425"/>
      <c r="E38" s="425"/>
      <c r="F38" s="426"/>
      <c r="G38" s="130"/>
      <c r="H38" s="130"/>
    </row>
  </sheetData>
  <sheetProtection algorithmName="SHA-512" hashValue="spdAEqC6oLpfq7xMUOwjnONXgX5sif3iipvXEj+esZOsi6QIPczcPcEefGdmwxBCnxwqvEdRFct2rzcaSb3NaA==" saltValue="vXUYEv3m1oSng1SLtdnI/w==" spinCount="100000" sheet="1" objects="1" scenarios="1"/>
  <mergeCells count="8">
    <mergeCell ref="A11:C11"/>
    <mergeCell ref="A12:B12"/>
    <mergeCell ref="A13:B13"/>
    <mergeCell ref="B3:D3"/>
    <mergeCell ref="B4:D4"/>
    <mergeCell ref="B5:C5"/>
    <mergeCell ref="B6:C6"/>
    <mergeCell ref="B7:D7"/>
  </mergeCells>
  <dataValidations count="1">
    <dataValidation type="list" allowBlank="1" showInputMessage="1" showErrorMessage="1" sqref="C13">
      <formula1>"?,U,Z"</formula1>
    </dataValidation>
  </dataValidations>
  <pageMargins left="0.70866141732283472" right="0.70866141732283472" top="0.65" bottom="0.33" header="0.19" footer="0.17"/>
  <pageSetup paperSize="9" scale="68" orientation="landscape" r:id="rId1"/>
  <headerFooter>
    <oddHeader>&amp;L&amp;G&amp;R&amp;G</oddHeader>
    <oddFooter>&amp;L&amp;F
&amp;A&amp;CFinanzantrag_Ls_V4_5_210415&amp;RSeite &amp;P von 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L48"/>
  <sheetViews>
    <sheetView showGridLines="0" zoomScaleNormal="100" workbookViewId="0">
      <selection activeCell="B19" sqref="B19"/>
    </sheetView>
  </sheetViews>
  <sheetFormatPr baseColWidth="10" defaultColWidth="11.44140625" defaultRowHeight="14.4" x14ac:dyDescent="0.3"/>
  <cols>
    <col min="1" max="1" width="41.44140625" style="380" customWidth="1"/>
    <col min="2" max="3" width="20.6640625" style="256" customWidth="1"/>
    <col min="4" max="4" width="20.6640625" style="378" customWidth="1"/>
    <col min="5" max="5" width="20.6640625" style="256" customWidth="1"/>
    <col min="6" max="6" width="7.88671875" style="379" customWidth="1"/>
    <col min="7" max="7" width="18.5546875" style="256" customWidth="1"/>
    <col min="8" max="8" width="8.88671875" style="379" customWidth="1"/>
    <col min="9" max="16384" width="11.44140625" style="256"/>
  </cols>
  <sheetData>
    <row r="1" spans="1:12" ht="17.399999999999999" x14ac:dyDescent="0.3">
      <c r="A1" s="370" t="s">
        <v>429</v>
      </c>
      <c r="C1" s="377"/>
      <c r="D1" s="447"/>
      <c r="E1" s="448"/>
    </row>
    <row r="2" spans="1:12" s="3" customFormat="1" ht="17.100000000000001" customHeight="1" x14ac:dyDescent="0.25">
      <c r="A2" s="240"/>
      <c r="D2" s="372"/>
      <c r="E2" s="372"/>
      <c r="F2" s="381"/>
      <c r="G2" s="372"/>
      <c r="H2" s="382"/>
      <c r="I2" s="195"/>
      <c r="J2" s="195"/>
      <c r="K2" s="195"/>
      <c r="L2" s="195"/>
    </row>
    <row r="3" spans="1:12" s="3" customFormat="1" ht="20.100000000000001" customHeight="1" x14ac:dyDescent="0.3">
      <c r="A3" s="451" t="s">
        <v>68</v>
      </c>
      <c r="B3" s="476">
        <f>'Plandaten-Teilnehmende'!B3:D3</f>
        <v>0</v>
      </c>
      <c r="C3" s="486"/>
      <c r="D3" s="476"/>
      <c r="E3" s="372"/>
      <c r="F3" s="381"/>
      <c r="G3" s="372"/>
      <c r="H3" s="382"/>
      <c r="I3" s="195"/>
      <c r="J3" s="195"/>
      <c r="K3" s="195"/>
      <c r="L3" s="373"/>
    </row>
    <row r="4" spans="1:12" s="455" customFormat="1" ht="20.100000000000001" customHeight="1" x14ac:dyDescent="0.3">
      <c r="A4" s="451" t="s">
        <v>69</v>
      </c>
      <c r="B4" s="477">
        <f>'Plandaten-Teilnehmende'!B4:D4</f>
        <v>0</v>
      </c>
      <c r="C4" s="487"/>
      <c r="D4" s="487"/>
      <c r="E4" s="154"/>
      <c r="F4" s="381"/>
      <c r="G4" s="374"/>
      <c r="H4" s="382"/>
      <c r="I4" s="154"/>
      <c r="J4" s="154"/>
      <c r="K4" s="154"/>
      <c r="L4" s="373"/>
    </row>
    <row r="5" spans="1:12" s="3" customFormat="1" ht="20.100000000000001" customHeight="1" x14ac:dyDescent="0.25">
      <c r="A5" s="452" t="s">
        <v>71</v>
      </c>
      <c r="B5" s="488" t="str">
        <f>'Plandaten-Teilnehmende'!B5:C5</f>
        <v>00.01.1900  bis  00.01.1900</v>
      </c>
      <c r="C5" s="488"/>
      <c r="D5" s="375"/>
      <c r="E5" s="479"/>
      <c r="F5" s="381"/>
      <c r="G5" s="375"/>
      <c r="H5" s="382"/>
      <c r="I5" s="479"/>
      <c r="J5" s="479"/>
      <c r="K5" s="479"/>
      <c r="L5" s="373"/>
    </row>
    <row r="6" spans="1:12" s="3" customFormat="1" ht="20.100000000000001" customHeight="1" x14ac:dyDescent="0.3">
      <c r="A6" s="451" t="s">
        <v>86</v>
      </c>
      <c r="B6" s="477" t="str">
        <f>'Plandaten-Teilnehmende'!B6:C6</f>
        <v>Lump-sums</v>
      </c>
      <c r="C6" s="489"/>
      <c r="D6" s="372"/>
      <c r="E6" s="372"/>
      <c r="F6" s="381"/>
      <c r="G6" s="372"/>
      <c r="H6" s="382"/>
      <c r="I6" s="195"/>
      <c r="J6" s="195"/>
      <c r="K6" s="195"/>
      <c r="L6" s="373"/>
    </row>
    <row r="7" spans="1:12" ht="20.100000000000001" customHeight="1" x14ac:dyDescent="0.3">
      <c r="A7" s="451" t="s">
        <v>131</v>
      </c>
      <c r="B7" s="570" t="str">
        <f>'Plandaten-Teilnehmende'!B7:D7</f>
        <v>bitte auswählen</v>
      </c>
      <c r="C7" s="570"/>
      <c r="D7" s="570"/>
      <c r="E7" s="448"/>
    </row>
    <row r="8" spans="1:12" ht="15.6" x14ac:dyDescent="0.3">
      <c r="A8" s="371"/>
      <c r="C8" s="377"/>
      <c r="E8" s="377"/>
    </row>
    <row r="9" spans="1:12" s="429" customFormat="1" ht="20.100000000000001" customHeight="1" x14ac:dyDescent="0.3">
      <c r="A9" s="427" t="s">
        <v>430</v>
      </c>
      <c r="B9" s="384"/>
      <c r="C9" s="384"/>
      <c r="D9" s="428"/>
      <c r="E9" s="428"/>
      <c r="F9" s="428"/>
    </row>
    <row r="10" spans="1:12" s="118" customFormat="1" ht="20.100000000000001" customHeight="1" x14ac:dyDescent="0.25">
      <c r="A10" s="571" t="s">
        <v>408</v>
      </c>
      <c r="B10" s="571"/>
      <c r="C10" s="571"/>
      <c r="D10" s="571"/>
      <c r="E10" s="121"/>
      <c r="F10" s="386"/>
    </row>
    <row r="11" spans="1:12" s="459" customFormat="1" ht="20.25" customHeight="1" x14ac:dyDescent="0.25">
      <c r="A11" s="456" t="s">
        <v>431</v>
      </c>
      <c r="B11" s="457"/>
      <c r="C11" s="457"/>
      <c r="D11" s="457"/>
      <c r="E11" s="457"/>
      <c r="F11" s="458"/>
    </row>
    <row r="12" spans="1:12" s="459" customFormat="1" ht="20.25" customHeight="1" x14ac:dyDescent="0.25">
      <c r="A12" s="460" t="s">
        <v>432</v>
      </c>
      <c r="B12" s="568" t="s">
        <v>433</v>
      </c>
      <c r="C12" s="568"/>
      <c r="D12" s="568"/>
      <c r="E12" s="568"/>
      <c r="F12" s="458"/>
    </row>
    <row r="13" spans="1:12" s="459" customFormat="1" ht="42.75" customHeight="1" x14ac:dyDescent="0.25">
      <c r="A13" s="460" t="s">
        <v>434</v>
      </c>
      <c r="B13" s="568" t="s">
        <v>435</v>
      </c>
      <c r="C13" s="568"/>
      <c r="D13" s="568"/>
      <c r="E13" s="568"/>
      <c r="F13" s="458"/>
    </row>
    <row r="14" spans="1:12" s="462" customFormat="1" ht="26.25" customHeight="1" x14ac:dyDescent="0.3">
      <c r="A14" s="456" t="s">
        <v>436</v>
      </c>
      <c r="B14" s="572" t="s">
        <v>437</v>
      </c>
      <c r="C14" s="572"/>
      <c r="D14" s="572"/>
      <c r="E14" s="572"/>
      <c r="F14" s="461"/>
    </row>
    <row r="15" spans="1:12" s="464" customFormat="1" ht="35.25" customHeight="1" x14ac:dyDescent="0.3">
      <c r="A15" s="460" t="s">
        <v>438</v>
      </c>
      <c r="B15" s="568" t="s">
        <v>439</v>
      </c>
      <c r="C15" s="568"/>
      <c r="D15" s="568"/>
      <c r="E15" s="568"/>
      <c r="F15" s="463"/>
    </row>
    <row r="16" spans="1:12" s="464" customFormat="1" ht="43.5" customHeight="1" x14ac:dyDescent="0.3">
      <c r="A16" s="460" t="s">
        <v>440</v>
      </c>
      <c r="B16" s="568" t="s">
        <v>441</v>
      </c>
      <c r="C16" s="568"/>
      <c r="D16" s="568"/>
      <c r="E16" s="568"/>
      <c r="F16" s="463"/>
    </row>
    <row r="17" spans="1:6" s="467" customFormat="1" ht="23.25" customHeight="1" x14ac:dyDescent="0.3">
      <c r="A17" s="465"/>
      <c r="B17" s="466"/>
      <c r="C17" s="466"/>
      <c r="D17" s="466"/>
      <c r="E17" s="466"/>
      <c r="F17" s="408"/>
    </row>
    <row r="18" spans="1:6" s="467" customFormat="1" ht="24.9" customHeight="1" x14ac:dyDescent="0.3">
      <c r="A18" s="468"/>
      <c r="B18" s="469" t="s">
        <v>442</v>
      </c>
      <c r="C18" s="469" t="s">
        <v>443</v>
      </c>
      <c r="D18" s="469" t="s">
        <v>2</v>
      </c>
      <c r="E18" s="466"/>
      <c r="F18" s="408"/>
    </row>
    <row r="19" spans="1:6" s="467" customFormat="1" ht="24.9" customHeight="1" x14ac:dyDescent="0.3">
      <c r="A19" s="430" t="s">
        <v>444</v>
      </c>
      <c r="B19" s="392"/>
      <c r="C19" s="392"/>
      <c r="D19" s="469">
        <f>B19+C19</f>
        <v>0</v>
      </c>
      <c r="E19" s="466"/>
      <c r="F19" s="408"/>
    </row>
    <row r="20" spans="1:6" s="467" customFormat="1" ht="24.9" customHeight="1" x14ac:dyDescent="0.3">
      <c r="A20" s="465" t="s">
        <v>445</v>
      </c>
      <c r="B20" s="470"/>
      <c r="C20" s="392"/>
      <c r="D20" s="470"/>
      <c r="E20" s="466"/>
      <c r="F20" s="408"/>
    </row>
    <row r="21" spans="1:6" s="467" customFormat="1" ht="24.9" customHeight="1" x14ac:dyDescent="0.3">
      <c r="A21" s="430" t="s">
        <v>446</v>
      </c>
      <c r="B21" s="469">
        <f>B19</f>
        <v>0</v>
      </c>
      <c r="C21" s="469">
        <f>ROUND(IFERROR(C19/C20,0),0)</f>
        <v>0</v>
      </c>
      <c r="D21" s="469">
        <f>B21+C21</f>
        <v>0</v>
      </c>
      <c r="E21" s="466"/>
      <c r="F21" s="408"/>
    </row>
    <row r="22" spans="1:6" s="412" customFormat="1" ht="13.8" customHeight="1" x14ac:dyDescent="0.3">
      <c r="A22" s="430"/>
      <c r="B22" s="220"/>
      <c r="C22" s="224"/>
      <c r="D22" s="224"/>
      <c r="E22" s="224"/>
      <c r="F22" s="471"/>
    </row>
    <row r="23" spans="1:6" s="412" customFormat="1" ht="28.2" customHeight="1" x14ac:dyDescent="0.3">
      <c r="A23" s="473" t="s">
        <v>454</v>
      </c>
      <c r="C23" s="490"/>
      <c r="D23" s="425"/>
      <c r="E23" s="425"/>
    </row>
    <row r="24" spans="1:6" s="412" customFormat="1" ht="30" customHeight="1" x14ac:dyDescent="0.3">
      <c r="A24" s="474" t="s">
        <v>464</v>
      </c>
      <c r="B24" s="403" t="s">
        <v>456</v>
      </c>
      <c r="C24" s="403" t="s">
        <v>164</v>
      </c>
      <c r="D24" s="569" t="s">
        <v>148</v>
      </c>
      <c r="E24" s="569"/>
    </row>
    <row r="25" spans="1:6" s="436" customFormat="1" ht="24.9" customHeight="1" x14ac:dyDescent="0.3">
      <c r="A25" s="432" t="s">
        <v>457</v>
      </c>
      <c r="B25" s="434">
        <f t="shared" ref="B25:B30" si="0">IFERROR(C43+D43,0)</f>
        <v>0</v>
      </c>
      <c r="C25" s="435">
        <f>IFERROR(B25/B25,0)</f>
        <v>0</v>
      </c>
      <c r="D25" s="478" t="s">
        <v>458</v>
      </c>
      <c r="E25" s="403" t="s">
        <v>459</v>
      </c>
    </row>
    <row r="26" spans="1:6" s="412" customFormat="1" ht="19.95" customHeight="1" x14ac:dyDescent="0.3">
      <c r="A26" s="401" t="s">
        <v>197</v>
      </c>
      <c r="B26" s="434">
        <f t="shared" si="0"/>
        <v>0</v>
      </c>
      <c r="C26" s="435">
        <f>IFERROR(B26/$B$25,0)</f>
        <v>0</v>
      </c>
      <c r="D26" s="437"/>
      <c r="E26" s="491"/>
    </row>
    <row r="27" spans="1:6" s="412" customFormat="1" ht="19.95" customHeight="1" x14ac:dyDescent="0.3">
      <c r="A27" s="401" t="s">
        <v>198</v>
      </c>
      <c r="B27" s="434">
        <f t="shared" si="0"/>
        <v>0</v>
      </c>
      <c r="C27" s="435">
        <f>IFERROR(B27/$B$25,0)</f>
        <v>0</v>
      </c>
      <c r="D27" s="438">
        <f t="shared" ref="D27" si="1">IF(D26=0,0,1-D26)</f>
        <v>0</v>
      </c>
      <c r="E27" s="439">
        <f>IF(E26=0,0,1-E26)</f>
        <v>0</v>
      </c>
    </row>
    <row r="28" spans="1:6" s="412" customFormat="1" ht="19.95" customHeight="1" x14ac:dyDescent="0.3">
      <c r="A28" s="430" t="s">
        <v>199</v>
      </c>
      <c r="B28" s="434">
        <f t="shared" si="0"/>
        <v>0</v>
      </c>
      <c r="C28" s="435">
        <f>IFERROR(B28/$B$25,0)</f>
        <v>0</v>
      </c>
      <c r="D28" s="440"/>
      <c r="E28" s="492"/>
    </row>
    <row r="29" spans="1:6" s="412" customFormat="1" ht="19.95" customHeight="1" x14ac:dyDescent="0.3">
      <c r="A29" s="401" t="s">
        <v>200</v>
      </c>
      <c r="B29" s="434">
        <f t="shared" si="0"/>
        <v>0</v>
      </c>
      <c r="C29" s="435">
        <f>IFERROR(B29/$B$25,0)</f>
        <v>0</v>
      </c>
      <c r="D29" s="437"/>
      <c r="E29" s="491"/>
    </row>
    <row r="30" spans="1:6" s="412" customFormat="1" ht="19.95" customHeight="1" x14ac:dyDescent="0.3">
      <c r="A30" s="431" t="s">
        <v>201</v>
      </c>
      <c r="B30" s="434">
        <f t="shared" si="0"/>
        <v>0</v>
      </c>
      <c r="C30" s="435">
        <f>IFERROR(B30/$B$25,0)</f>
        <v>0</v>
      </c>
      <c r="D30" s="435">
        <f t="shared" ref="D30" si="2">IF(D29=0,0,1-D29)</f>
        <v>0</v>
      </c>
      <c r="E30" s="435">
        <f>IF(E29=0,0,1-E29)</f>
        <v>0</v>
      </c>
    </row>
    <row r="31" spans="1:6" s="412" customFormat="1" ht="12.6" customHeight="1" x14ac:dyDescent="0.3">
      <c r="A31" s="431"/>
      <c r="B31" s="441"/>
      <c r="C31" s="442"/>
      <c r="D31" s="442"/>
      <c r="E31" s="442"/>
    </row>
    <row r="32" spans="1:6" s="80" customFormat="1" ht="26.25" customHeight="1" x14ac:dyDescent="0.25">
      <c r="A32" s="473" t="s">
        <v>454</v>
      </c>
      <c r="B32" s="412"/>
      <c r="C32" s="490"/>
      <c r="D32" s="425"/>
      <c r="E32" s="425"/>
      <c r="F32" s="443"/>
    </row>
    <row r="33" spans="1:6" s="80" customFormat="1" ht="25.05" customHeight="1" x14ac:dyDescent="0.25">
      <c r="A33" s="474" t="s">
        <v>455</v>
      </c>
      <c r="B33" s="403" t="s">
        <v>456</v>
      </c>
      <c r="C33" s="403" t="s">
        <v>164</v>
      </c>
      <c r="D33" s="569" t="s">
        <v>148</v>
      </c>
      <c r="E33" s="569"/>
      <c r="F33" s="443"/>
    </row>
    <row r="34" spans="1:6" ht="25.05" customHeight="1" x14ac:dyDescent="0.3">
      <c r="A34" s="432" t="s">
        <v>457</v>
      </c>
      <c r="B34" s="434">
        <f>B25</f>
        <v>0</v>
      </c>
      <c r="C34" s="435">
        <f>IFERROR(B34/B34,0)</f>
        <v>0</v>
      </c>
      <c r="D34" s="478" t="s">
        <v>465</v>
      </c>
      <c r="E34" s="403" t="s">
        <v>466</v>
      </c>
    </row>
    <row r="35" spans="1:6" ht="19.95" customHeight="1" x14ac:dyDescent="0.3">
      <c r="A35" s="401" t="s">
        <v>190</v>
      </c>
      <c r="B35" s="434">
        <f t="shared" ref="B35:B39" si="3">B26</f>
        <v>0</v>
      </c>
      <c r="C35" s="435">
        <f>IFERROR(B35/$B$25,0)</f>
        <v>0</v>
      </c>
      <c r="D35" s="493">
        <f>B21*D26</f>
        <v>0</v>
      </c>
      <c r="E35" s="494">
        <f>C21*E26</f>
        <v>0</v>
      </c>
    </row>
    <row r="36" spans="1:6" ht="19.95" customHeight="1" x14ac:dyDescent="0.3">
      <c r="A36" s="401" t="s">
        <v>191</v>
      </c>
      <c r="B36" s="434">
        <f t="shared" si="3"/>
        <v>0</v>
      </c>
      <c r="C36" s="435">
        <f>IFERROR(B36/$B$25,0)</f>
        <v>0</v>
      </c>
      <c r="D36" s="433">
        <f>IF(D35=0,0,B21-D35)</f>
        <v>0</v>
      </c>
      <c r="E36" s="434">
        <f>IF(E35=0,0,C21-E35)</f>
        <v>0</v>
      </c>
    </row>
    <row r="37" spans="1:6" ht="19.95" customHeight="1" x14ac:dyDescent="0.3">
      <c r="A37" s="430" t="s">
        <v>163</v>
      </c>
      <c r="B37" s="434">
        <f t="shared" si="3"/>
        <v>0</v>
      </c>
      <c r="C37" s="435">
        <f>IFERROR(B37/$B$25,0)</f>
        <v>0</v>
      </c>
      <c r="D37" s="433">
        <f>D28*B21</f>
        <v>0</v>
      </c>
      <c r="E37" s="434">
        <f>E28*C21</f>
        <v>0</v>
      </c>
    </row>
    <row r="38" spans="1:6" ht="19.95" customHeight="1" x14ac:dyDescent="0.3">
      <c r="A38" s="401" t="s">
        <v>467</v>
      </c>
      <c r="B38" s="434">
        <f t="shared" si="3"/>
        <v>0</v>
      </c>
      <c r="C38" s="435">
        <f>IFERROR(B38/$B$25,0)</f>
        <v>0</v>
      </c>
      <c r="D38" s="493">
        <f>D29*D37</f>
        <v>0</v>
      </c>
      <c r="E38" s="494">
        <f>E37*E29</f>
        <v>0</v>
      </c>
    </row>
    <row r="39" spans="1:6" ht="19.95" customHeight="1" x14ac:dyDescent="0.3">
      <c r="A39" s="431" t="s">
        <v>468</v>
      </c>
      <c r="B39" s="434">
        <f t="shared" si="3"/>
        <v>0</v>
      </c>
      <c r="C39" s="435">
        <f>IFERROR(B39/$B$25,0)</f>
        <v>0</v>
      </c>
      <c r="D39" s="493">
        <f>D37-D38</f>
        <v>0</v>
      </c>
      <c r="E39" s="494">
        <f>E37-E38</f>
        <v>0</v>
      </c>
    </row>
    <row r="41" spans="1:6" ht="17.399999999999999" x14ac:dyDescent="0.3">
      <c r="A41" s="472" t="s">
        <v>447</v>
      </c>
      <c r="B41" s="118"/>
      <c r="C41" s="142"/>
      <c r="D41" s="142"/>
      <c r="E41" s="142"/>
    </row>
    <row r="42" spans="1:6" ht="39.6" x14ac:dyDescent="0.3">
      <c r="A42" s="432" t="s">
        <v>448</v>
      </c>
      <c r="B42" s="403" t="s">
        <v>447</v>
      </c>
      <c r="C42" s="478" t="s">
        <v>449</v>
      </c>
      <c r="D42" s="478" t="s">
        <v>450</v>
      </c>
      <c r="E42" s="403" t="s">
        <v>451</v>
      </c>
    </row>
    <row r="43" spans="1:6" ht="19.95" customHeight="1" x14ac:dyDescent="0.3">
      <c r="A43" s="432" t="s">
        <v>452</v>
      </c>
      <c r="B43" s="434">
        <f>D43+E43</f>
        <v>0</v>
      </c>
      <c r="C43" s="433">
        <f>IFERROR(E43/$C$20,0)</f>
        <v>0</v>
      </c>
      <c r="D43" s="433">
        <f>B19</f>
        <v>0</v>
      </c>
      <c r="E43" s="434">
        <f>C19</f>
        <v>0</v>
      </c>
    </row>
    <row r="44" spans="1:6" ht="19.95" customHeight="1" x14ac:dyDescent="0.3">
      <c r="A44" s="401" t="s">
        <v>203</v>
      </c>
      <c r="B44" s="434">
        <f t="shared" ref="B44:B48" si="4">D44+E44</f>
        <v>0</v>
      </c>
      <c r="C44" s="433">
        <f t="shared" ref="C44:C48" si="5">IFERROR(E44/$C$20,0)</f>
        <v>0</v>
      </c>
      <c r="D44" s="433">
        <f>D43*D26</f>
        <v>0</v>
      </c>
      <c r="E44" s="434">
        <f>E43*E26</f>
        <v>0</v>
      </c>
    </row>
    <row r="45" spans="1:6" ht="19.95" customHeight="1" x14ac:dyDescent="0.3">
      <c r="A45" s="401" t="s">
        <v>204</v>
      </c>
      <c r="B45" s="434">
        <f t="shared" si="4"/>
        <v>0</v>
      </c>
      <c r="C45" s="433">
        <f t="shared" si="5"/>
        <v>0</v>
      </c>
      <c r="D45" s="433">
        <f>D27*D43</f>
        <v>0</v>
      </c>
      <c r="E45" s="434">
        <f>E43*E27</f>
        <v>0</v>
      </c>
    </row>
    <row r="46" spans="1:6" ht="31.2" customHeight="1" x14ac:dyDescent="0.3">
      <c r="A46" s="430" t="s">
        <v>453</v>
      </c>
      <c r="B46" s="434">
        <f t="shared" si="4"/>
        <v>0</v>
      </c>
      <c r="C46" s="433">
        <f t="shared" si="5"/>
        <v>0</v>
      </c>
      <c r="D46" s="433">
        <f>D43*D28</f>
        <v>0</v>
      </c>
      <c r="E46" s="434">
        <f>E43*E28</f>
        <v>0</v>
      </c>
    </row>
    <row r="47" spans="1:6" ht="19.95" customHeight="1" x14ac:dyDescent="0.3">
      <c r="A47" s="401" t="s">
        <v>203</v>
      </c>
      <c r="B47" s="434">
        <f t="shared" si="4"/>
        <v>0</v>
      </c>
      <c r="C47" s="433">
        <f t="shared" si="5"/>
        <v>0</v>
      </c>
      <c r="D47" s="433">
        <f>D46*D29</f>
        <v>0</v>
      </c>
      <c r="E47" s="434">
        <f>E46*E29</f>
        <v>0</v>
      </c>
    </row>
    <row r="48" spans="1:6" ht="19.95" customHeight="1" x14ac:dyDescent="0.3">
      <c r="A48" s="401" t="s">
        <v>204</v>
      </c>
      <c r="B48" s="434">
        <f t="shared" si="4"/>
        <v>0</v>
      </c>
      <c r="C48" s="433">
        <f t="shared" si="5"/>
        <v>0</v>
      </c>
      <c r="D48" s="433">
        <f>D46*D30</f>
        <v>0</v>
      </c>
      <c r="E48" s="434">
        <f>E46*E30</f>
        <v>0</v>
      </c>
    </row>
  </sheetData>
  <sheetProtection algorithmName="SHA-512" hashValue="BPz6UEZoDul89Zg6kq9MMtDgVeHL310p4/1Me3mm2BTGoxmjKbJYDD+n32LPCkHsHMa2vcCfZg/1pk1CuYBDgg==" saltValue="FRPB1HupMunnN2Y6USpZBw==" spinCount="100000" sheet="1" objects="1" scenarios="1"/>
  <mergeCells count="9">
    <mergeCell ref="B16:E16"/>
    <mergeCell ref="D24:E24"/>
    <mergeCell ref="D33:E33"/>
    <mergeCell ref="B7:D7"/>
    <mergeCell ref="A10:D10"/>
    <mergeCell ref="B12:E12"/>
    <mergeCell ref="B13:E13"/>
    <mergeCell ref="B14:E14"/>
    <mergeCell ref="B15:E15"/>
  </mergeCells>
  <pageMargins left="0.70866141732283472" right="0.70866141732283472" top="0.82677165354330717" bottom="0.43" header="0.19685039370078741" footer="0.15748031496062992"/>
  <pageSetup paperSize="9" scale="67" orientation="portrait" r:id="rId1"/>
  <headerFooter>
    <oddHeader>&amp;L&amp;G&amp;R&amp;G</oddHeader>
    <oddFooter>&amp;L&amp;F
&amp;A&amp;CFinanzantrag_Ls_V4_5_210415&amp;RSeite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09"/>
  <sheetViews>
    <sheetView showGridLines="0" zoomScaleNormal="100" zoomScalePageLayoutView="70" workbookViewId="0">
      <selection activeCell="C10" sqref="C10"/>
    </sheetView>
  </sheetViews>
  <sheetFormatPr baseColWidth="10" defaultColWidth="11.44140625" defaultRowHeight="13.8" x14ac:dyDescent="0.25"/>
  <cols>
    <col min="1" max="1" width="7" style="15" customWidth="1"/>
    <col min="2" max="2" width="15.88671875" style="242" bestFit="1" customWidth="1"/>
    <col min="3" max="3" width="41.6640625" style="14" customWidth="1"/>
    <col min="4" max="4" width="55.33203125" style="35" customWidth="1"/>
    <col min="5" max="5" width="87.5546875" style="13" customWidth="1"/>
    <col min="6" max="6" width="14.5546875" style="13" bestFit="1" customWidth="1"/>
    <col min="7" max="7" width="17.44140625" style="212" bestFit="1" customWidth="1"/>
    <col min="8" max="9" width="20.5546875" style="12" hidden="1" customWidth="1"/>
    <col min="10" max="10" width="20.5546875" style="15" hidden="1" customWidth="1"/>
    <col min="11" max="11" width="54.88671875" style="20" hidden="1" customWidth="1"/>
    <col min="12" max="12" width="14.109375" style="12" customWidth="1"/>
    <col min="13" max="13" width="14" style="12" customWidth="1"/>
    <col min="14" max="14" width="17.109375" style="20" customWidth="1"/>
    <col min="15" max="16384" width="11.44140625" style="12"/>
  </cols>
  <sheetData>
    <row r="1" spans="1:14" s="199" customFormat="1" ht="24.75" customHeight="1" x14ac:dyDescent="0.3">
      <c r="A1" s="200" t="s">
        <v>353</v>
      </c>
      <c r="B1" s="196"/>
      <c r="C1" s="197"/>
      <c r="D1" s="198"/>
    </row>
    <row r="2" spans="1:14" x14ac:dyDescent="0.25">
      <c r="A2" s="114"/>
      <c r="J2" s="114"/>
    </row>
    <row r="3" spans="1:14" s="3" customFormat="1" ht="15" x14ac:dyDescent="0.25">
      <c r="A3" s="5"/>
      <c r="B3" s="240"/>
      <c r="C3" s="4" t="s">
        <v>68</v>
      </c>
      <c r="D3" s="215">
        <f>Deckblatt!$C$20</f>
        <v>0</v>
      </c>
      <c r="E3" s="153"/>
      <c r="F3" s="153"/>
      <c r="G3" s="211"/>
      <c r="J3" s="5"/>
      <c r="K3" s="18"/>
      <c r="N3" s="18"/>
    </row>
    <row r="4" spans="1:14" s="3" customFormat="1" ht="15" x14ac:dyDescent="0.25">
      <c r="A4" s="5"/>
      <c r="B4" s="240"/>
      <c r="C4" s="4" t="s">
        <v>69</v>
      </c>
      <c r="D4" s="194">
        <f>Deckblatt!C30</f>
        <v>0</v>
      </c>
      <c r="E4" s="153"/>
      <c r="F4" s="153"/>
      <c r="G4" s="211"/>
      <c r="J4" s="5"/>
      <c r="K4" s="18"/>
      <c r="N4" s="18"/>
    </row>
    <row r="5" spans="1:14" s="3" customFormat="1" ht="15" x14ac:dyDescent="0.25">
      <c r="A5" s="5"/>
      <c r="B5" s="240"/>
      <c r="C5" s="4" t="s">
        <v>71</v>
      </c>
      <c r="D5" s="216" t="str">
        <f>CONCATENATE(TEXT(von,"tt.MM.jjjj"),"  bis  ",TEXT(bis,"tt.MM.jjjj"))</f>
        <v>00.01.1900  bis  00.01.1900</v>
      </c>
      <c r="E5" s="155"/>
      <c r="F5" s="155"/>
      <c r="G5" s="211"/>
      <c r="J5" s="5"/>
      <c r="K5" s="18"/>
      <c r="N5" s="18"/>
    </row>
    <row r="6" spans="1:14" s="3" customFormat="1" ht="15" x14ac:dyDescent="0.25">
      <c r="A6" s="5"/>
      <c r="B6" s="240"/>
      <c r="C6" s="4" t="s">
        <v>86</v>
      </c>
      <c r="D6" s="217" t="s">
        <v>250</v>
      </c>
      <c r="E6" s="480" t="s">
        <v>89</v>
      </c>
      <c r="F6" s="156"/>
      <c r="G6" s="210"/>
      <c r="J6" s="5"/>
      <c r="K6" s="18"/>
      <c r="N6" s="18"/>
    </row>
    <row r="7" spans="1:14" s="3" customFormat="1" ht="15" x14ac:dyDescent="0.25">
      <c r="A7" s="5"/>
      <c r="B7" s="240"/>
      <c r="C7" s="4" t="s">
        <v>131</v>
      </c>
      <c r="D7" s="194" t="str">
        <f>Deckblatt!C9</f>
        <v>bitte auswählen</v>
      </c>
      <c r="E7" s="153"/>
      <c r="F7" s="153"/>
      <c r="G7" s="210"/>
      <c r="J7" s="5"/>
      <c r="K7" s="18"/>
      <c r="N7" s="18"/>
    </row>
    <row r="8" spans="1:14" s="8" customFormat="1" ht="15" x14ac:dyDescent="0.25">
      <c r="A8" s="11"/>
      <c r="B8" s="241"/>
      <c r="C8" s="9"/>
      <c r="D8" s="28"/>
      <c r="E8" s="10"/>
      <c r="F8" s="10"/>
      <c r="G8" s="211"/>
      <c r="J8" s="11"/>
      <c r="K8" s="19"/>
      <c r="N8" s="19"/>
    </row>
    <row r="9" spans="1:14" s="39" customFormat="1" ht="39.6" x14ac:dyDescent="0.3">
      <c r="A9" s="40" t="s">
        <v>0</v>
      </c>
      <c r="B9" s="238" t="s">
        <v>114</v>
      </c>
      <c r="C9" s="40" t="s">
        <v>302</v>
      </c>
      <c r="D9" s="40" t="s">
        <v>227</v>
      </c>
      <c r="E9" s="40" t="s">
        <v>115</v>
      </c>
      <c r="F9" s="40" t="s">
        <v>228</v>
      </c>
      <c r="G9" s="41" t="s">
        <v>262</v>
      </c>
      <c r="H9" s="36" t="s">
        <v>116</v>
      </c>
      <c r="I9" s="37" t="s">
        <v>117</v>
      </c>
      <c r="J9" s="38" t="s">
        <v>67</v>
      </c>
    </row>
    <row r="10" spans="1:14" s="135" customFormat="1" ht="28.5" customHeight="1" x14ac:dyDescent="0.3">
      <c r="A10" s="116">
        <v>1</v>
      </c>
      <c r="B10" s="239" t="str">
        <f>IFERROR(VLOOKUP($C10,Nachschlagen!$B$2:$C$72,2, FALSE),"-")</f>
        <v>-</v>
      </c>
      <c r="C10" s="363"/>
      <c r="D10" s="364"/>
      <c r="E10" s="364"/>
      <c r="F10" s="364"/>
      <c r="G10" s="232"/>
      <c r="H10" s="132" t="e">
        <f>IF(I10="-","-",#REF!)</f>
        <v>#REF!</v>
      </c>
      <c r="I10" s="133" t="e">
        <f>IF(#REF!="","-",#REF!)</f>
        <v>#REF!</v>
      </c>
      <c r="J10" s="134" t="e">
        <f>IF(#REF!="","-",#REF!)</f>
        <v>#REF!</v>
      </c>
    </row>
    <row r="11" spans="1:14" s="137" customFormat="1" ht="28.5" customHeight="1" x14ac:dyDescent="0.3">
      <c r="A11" s="136">
        <v>2</v>
      </c>
      <c r="B11" s="239" t="str">
        <f>IFERROR(VLOOKUP($C11,Nachschlagen!$B$2:$C$72,2, FALSE),"-")</f>
        <v>-</v>
      </c>
      <c r="C11" s="363"/>
      <c r="D11" s="364"/>
      <c r="E11" s="364"/>
      <c r="F11" s="364"/>
      <c r="G11" s="232"/>
      <c r="H11" s="132" t="e">
        <f>IF(I11="-","-",#REF!)</f>
        <v>#REF!</v>
      </c>
      <c r="I11" s="133" t="e">
        <f>IF(#REF!="","-",#REF!)</f>
        <v>#REF!</v>
      </c>
      <c r="J11" s="134" t="e">
        <f>IF(#REF!="","-",#REF!)</f>
        <v>#REF!</v>
      </c>
    </row>
    <row r="12" spans="1:14" s="137" customFormat="1" ht="28.5" customHeight="1" x14ac:dyDescent="0.3">
      <c r="A12" s="116">
        <v>3</v>
      </c>
      <c r="B12" s="239" t="str">
        <f>IFERROR(VLOOKUP($C12,Nachschlagen!$B$2:$C$72,2, FALSE),"-")</f>
        <v>-</v>
      </c>
      <c r="C12" s="363"/>
      <c r="D12" s="364"/>
      <c r="E12" s="364"/>
      <c r="F12" s="364"/>
      <c r="G12" s="232"/>
      <c r="H12" s="132" t="e">
        <f>IF(I12="-","-",#REF!)</f>
        <v>#REF!</v>
      </c>
      <c r="I12" s="133" t="e">
        <f>IF(#REF!="","-",#REF!)</f>
        <v>#REF!</v>
      </c>
      <c r="J12" s="134" t="e">
        <f>IF(#REF!="","-",#REF!)</f>
        <v>#REF!</v>
      </c>
    </row>
    <row r="13" spans="1:14" s="137" customFormat="1" ht="28.5" customHeight="1" x14ac:dyDescent="0.3">
      <c r="A13" s="136">
        <v>4</v>
      </c>
      <c r="B13" s="239" t="str">
        <f>IFERROR(VLOOKUP($C13,Nachschlagen!$B$2:$C$72,2, FALSE),"-")</f>
        <v>-</v>
      </c>
      <c r="C13" s="363"/>
      <c r="D13" s="364"/>
      <c r="E13" s="364"/>
      <c r="F13" s="364"/>
      <c r="G13" s="232"/>
      <c r="H13" s="132" t="e">
        <f>IF(I13="-","-",#REF!)</f>
        <v>#REF!</v>
      </c>
      <c r="I13" s="133" t="e">
        <f>IF(#REF!="","-",#REF!)</f>
        <v>#REF!</v>
      </c>
      <c r="J13" s="134" t="e">
        <f>IF(#REF!="","-",#REF!)</f>
        <v>#REF!</v>
      </c>
    </row>
    <row r="14" spans="1:14" s="137" customFormat="1" ht="28.5" customHeight="1" x14ac:dyDescent="0.3">
      <c r="A14" s="116">
        <v>5</v>
      </c>
      <c r="B14" s="239" t="str">
        <f>IFERROR(VLOOKUP($C14,Nachschlagen!$B$2:$C$72,2, FALSE),"-")</f>
        <v>-</v>
      </c>
      <c r="C14" s="363"/>
      <c r="D14" s="364"/>
      <c r="E14" s="364"/>
      <c r="F14" s="364"/>
      <c r="G14" s="232"/>
      <c r="H14" s="132" t="e">
        <f>IF(I14="-","-",#REF!)</f>
        <v>#REF!</v>
      </c>
      <c r="I14" s="133" t="e">
        <f>IF(#REF!="","-",#REF!)</f>
        <v>#REF!</v>
      </c>
      <c r="J14" s="134" t="e">
        <f>IF(#REF!="","-",#REF!)</f>
        <v>#REF!</v>
      </c>
    </row>
    <row r="15" spans="1:14" s="137" customFormat="1" ht="28.5" customHeight="1" x14ac:dyDescent="0.3">
      <c r="A15" s="136">
        <v>6</v>
      </c>
      <c r="B15" s="239" t="str">
        <f>IFERROR(VLOOKUP($C15,Nachschlagen!$B$2:$C$72,2, FALSE),"-")</f>
        <v>-</v>
      </c>
      <c r="C15" s="363"/>
      <c r="D15" s="364"/>
      <c r="E15" s="364"/>
      <c r="F15" s="364"/>
      <c r="G15" s="232"/>
      <c r="H15" s="132" t="e">
        <f>IF(I15="-","-",#REF!)</f>
        <v>#REF!</v>
      </c>
      <c r="I15" s="133" t="e">
        <f>IF(#REF!="","-",#REF!)</f>
        <v>#REF!</v>
      </c>
      <c r="J15" s="134" t="e">
        <f>IF(#REF!="","-",#REF!)</f>
        <v>#REF!</v>
      </c>
    </row>
    <row r="16" spans="1:14" s="137" customFormat="1" ht="28.5" customHeight="1" x14ac:dyDescent="0.3">
      <c r="A16" s="116">
        <v>7</v>
      </c>
      <c r="B16" s="239" t="str">
        <f>IFERROR(VLOOKUP($C16,Nachschlagen!$B$2:$C$72,2, FALSE),"-")</f>
        <v>-</v>
      </c>
      <c r="C16" s="363"/>
      <c r="D16" s="364"/>
      <c r="E16" s="364"/>
      <c r="F16" s="364"/>
      <c r="G16" s="232"/>
      <c r="H16" s="132" t="e">
        <f>IF(I16="-","-",#REF!)</f>
        <v>#REF!</v>
      </c>
      <c r="I16" s="133" t="e">
        <f>IF(#REF!="","-",#REF!)</f>
        <v>#REF!</v>
      </c>
      <c r="J16" s="134" t="e">
        <f>IF(#REF!="","-",#REF!)</f>
        <v>#REF!</v>
      </c>
    </row>
    <row r="17" spans="1:11" s="137" customFormat="1" ht="28.5" customHeight="1" x14ac:dyDescent="0.3">
      <c r="A17" s="136">
        <v>8</v>
      </c>
      <c r="B17" s="239" t="str">
        <f>IFERROR(VLOOKUP($C17,Nachschlagen!$B$2:$C$72,2, FALSE),"-")</f>
        <v>-</v>
      </c>
      <c r="C17" s="363"/>
      <c r="D17" s="364"/>
      <c r="E17" s="364"/>
      <c r="F17" s="364"/>
      <c r="G17" s="232"/>
      <c r="H17" s="132" t="e">
        <f>IF(I17="-","-",#REF!)</f>
        <v>#REF!</v>
      </c>
      <c r="I17" s="133" t="e">
        <f>IF(#REF!="","-",#REF!)</f>
        <v>#REF!</v>
      </c>
      <c r="J17" s="134" t="e">
        <f>IF(#REF!="","-",#REF!)</f>
        <v>#REF!</v>
      </c>
    </row>
    <row r="18" spans="1:11" s="137" customFormat="1" ht="28.5" customHeight="1" x14ac:dyDescent="0.3">
      <c r="A18" s="116">
        <v>9</v>
      </c>
      <c r="B18" s="239" t="str">
        <f>IFERROR(VLOOKUP($C18,Nachschlagen!$B$2:$C$72,2, FALSE),"-")</f>
        <v>-</v>
      </c>
      <c r="C18" s="363"/>
      <c r="D18" s="364"/>
      <c r="E18" s="364"/>
      <c r="F18" s="364"/>
      <c r="G18" s="232"/>
      <c r="H18" s="132" t="e">
        <f>IF(I18="-","-",#REF!)</f>
        <v>#REF!</v>
      </c>
      <c r="I18" s="133" t="e">
        <f>IF(#REF!="","-",#REF!)</f>
        <v>#REF!</v>
      </c>
      <c r="J18" s="134" t="e">
        <f>IF(#REF!="","-",#REF!)</f>
        <v>#REF!</v>
      </c>
    </row>
    <row r="19" spans="1:11" s="137" customFormat="1" ht="28.5" customHeight="1" x14ac:dyDescent="0.3">
      <c r="A19" s="136">
        <v>10</v>
      </c>
      <c r="B19" s="239" t="str">
        <f>IFERROR(VLOOKUP($C19,Nachschlagen!$B$2:$C$72,2, FALSE),"-")</f>
        <v>-</v>
      </c>
      <c r="C19" s="363"/>
      <c r="D19" s="364"/>
      <c r="E19" s="364"/>
      <c r="F19" s="364"/>
      <c r="G19" s="232"/>
      <c r="H19" s="132" t="e">
        <f>IF(I19="-","-",#REF!)</f>
        <v>#REF!</v>
      </c>
      <c r="I19" s="133" t="e">
        <f>IF(#REF!="","-",#REF!)</f>
        <v>#REF!</v>
      </c>
      <c r="J19" s="134" t="e">
        <f>IF(#REF!="","-",#REF!)</f>
        <v>#REF!</v>
      </c>
    </row>
    <row r="20" spans="1:11" s="137" customFormat="1" ht="28.5" customHeight="1" x14ac:dyDescent="0.3">
      <c r="A20" s="116">
        <v>11</v>
      </c>
      <c r="B20" s="239" t="str">
        <f>IFERROR(VLOOKUP($C20,Nachschlagen!$B$2:$C$72,2, FALSE),"-")</f>
        <v>-</v>
      </c>
      <c r="C20" s="363"/>
      <c r="D20" s="364"/>
      <c r="E20" s="364"/>
      <c r="F20" s="364"/>
      <c r="G20" s="232"/>
      <c r="H20" s="132" t="e">
        <f>IF(I20="-","-",#REF!)</f>
        <v>#REF!</v>
      </c>
      <c r="I20" s="133" t="e">
        <f>IF(#REF!="","-",#REF!)</f>
        <v>#REF!</v>
      </c>
      <c r="J20" s="134" t="e">
        <f>IF(#REF!="","-",#REF!)</f>
        <v>#REF!</v>
      </c>
    </row>
    <row r="21" spans="1:11" s="137" customFormat="1" ht="28.5" customHeight="1" x14ac:dyDescent="0.3">
      <c r="A21" s="136">
        <v>12</v>
      </c>
      <c r="B21" s="239" t="str">
        <f>IFERROR(VLOOKUP($C21,Nachschlagen!$B$2:$C$72,2, FALSE),"-")</f>
        <v>-</v>
      </c>
      <c r="C21" s="363"/>
      <c r="D21" s="364"/>
      <c r="E21" s="364"/>
      <c r="F21" s="364"/>
      <c r="G21" s="232"/>
      <c r="H21" s="132" t="e">
        <f>IF(I21="-","-",#REF!)</f>
        <v>#REF!</v>
      </c>
      <c r="I21" s="133" t="e">
        <f>IF(#REF!="","-",#REF!)</f>
        <v>#REF!</v>
      </c>
      <c r="J21" s="134" t="e">
        <f>IF(#REF!="","-",#REF!)</f>
        <v>#REF!</v>
      </c>
    </row>
    <row r="22" spans="1:11" s="137" customFormat="1" ht="28.5" customHeight="1" x14ac:dyDescent="0.3">
      <c r="A22" s="116">
        <v>13</v>
      </c>
      <c r="B22" s="239" t="str">
        <f>IFERROR(VLOOKUP($C22,Nachschlagen!$B$2:$C$72,2, FALSE),"-")</f>
        <v>-</v>
      </c>
      <c r="C22" s="363"/>
      <c r="D22" s="364"/>
      <c r="E22" s="364"/>
      <c r="F22" s="364"/>
      <c r="G22" s="232"/>
      <c r="H22" s="132" t="e">
        <f>IF(I22="-","-",#REF!)</f>
        <v>#REF!</v>
      </c>
      <c r="I22" s="133" t="e">
        <f>IF(#REF!="","-",#REF!)</f>
        <v>#REF!</v>
      </c>
      <c r="J22" s="134" t="e">
        <f>IF(#REF!="","-",#REF!)</f>
        <v>#REF!</v>
      </c>
    </row>
    <row r="23" spans="1:11" s="137" customFormat="1" ht="28.5" customHeight="1" x14ac:dyDescent="0.3">
      <c r="A23" s="136">
        <v>14</v>
      </c>
      <c r="B23" s="239" t="str">
        <f>IFERROR(VLOOKUP($C23,Nachschlagen!$B$2:$C$72,2, FALSE),"-")</f>
        <v>-</v>
      </c>
      <c r="C23" s="363"/>
      <c r="D23" s="364"/>
      <c r="E23" s="364"/>
      <c r="F23" s="364"/>
      <c r="G23" s="232"/>
      <c r="H23" s="132" t="e">
        <f>IF(I23="-","-",#REF!)</f>
        <v>#REF!</v>
      </c>
      <c r="I23" s="133" t="e">
        <f>IF(#REF!="","-",#REF!)</f>
        <v>#REF!</v>
      </c>
      <c r="J23" s="134" t="e">
        <f>IF(#REF!="","-",#REF!)</f>
        <v>#REF!</v>
      </c>
    </row>
    <row r="24" spans="1:11" s="137" customFormat="1" ht="28.5" customHeight="1" x14ac:dyDescent="0.3">
      <c r="A24" s="116">
        <v>15</v>
      </c>
      <c r="B24" s="239" t="str">
        <f>IFERROR(VLOOKUP($C24,Nachschlagen!$B$2:$C$72,2, FALSE),"-")</f>
        <v>-</v>
      </c>
      <c r="C24" s="363"/>
      <c r="D24" s="364"/>
      <c r="E24" s="364"/>
      <c r="F24" s="364"/>
      <c r="G24" s="232"/>
      <c r="H24" s="132" t="e">
        <f>IF(I24="-","-",#REF!)</f>
        <v>#REF!</v>
      </c>
      <c r="I24" s="133" t="e">
        <f>IF(#REF!="","-",#REF!)</f>
        <v>#REF!</v>
      </c>
      <c r="J24" s="134" t="e">
        <f>IF(#REF!="","-",#REF!)</f>
        <v>#REF!</v>
      </c>
    </row>
    <row r="25" spans="1:11" s="137" customFormat="1" ht="28.5" customHeight="1" x14ac:dyDescent="0.3">
      <c r="A25" s="136">
        <v>16</v>
      </c>
      <c r="B25" s="239" t="str">
        <f>IFERROR(VLOOKUP($C25,Nachschlagen!$B$2:$C$72,2, FALSE),"-")</f>
        <v>-</v>
      </c>
      <c r="C25" s="363"/>
      <c r="D25" s="364"/>
      <c r="E25" s="364"/>
      <c r="F25" s="364"/>
      <c r="G25" s="232"/>
      <c r="H25" s="132" t="e">
        <f>IF(I25="-","-",#REF!)</f>
        <v>#REF!</v>
      </c>
      <c r="I25" s="133" t="e">
        <f>IF(#REF!="","-",#REF!)</f>
        <v>#REF!</v>
      </c>
      <c r="J25" s="134" t="e">
        <f>IF(#REF!="","-",#REF!)</f>
        <v>#REF!</v>
      </c>
    </row>
    <row r="26" spans="1:11" s="137" customFormat="1" ht="28.5" customHeight="1" x14ac:dyDescent="0.3">
      <c r="A26" s="116">
        <v>17</v>
      </c>
      <c r="B26" s="239" t="str">
        <f>IFERROR(VLOOKUP($C26,Nachschlagen!$B$2:$C$72,2, FALSE),"-")</f>
        <v>-</v>
      </c>
      <c r="C26" s="363"/>
      <c r="D26" s="364"/>
      <c r="E26" s="364"/>
      <c r="F26" s="364"/>
      <c r="G26" s="232"/>
      <c r="H26" s="132" t="e">
        <f>IF(I26="-","-",#REF!)</f>
        <v>#REF!</v>
      </c>
      <c r="I26" s="133" t="e">
        <f>IF(#REF!="","-",#REF!)</f>
        <v>#REF!</v>
      </c>
      <c r="J26" s="134" t="e">
        <f>IF(#REF!="","-",#REF!)</f>
        <v>#REF!</v>
      </c>
    </row>
    <row r="27" spans="1:11" s="137" customFormat="1" ht="28.5" customHeight="1" x14ac:dyDescent="0.3">
      <c r="A27" s="136">
        <v>18</v>
      </c>
      <c r="B27" s="239" t="str">
        <f>IFERROR(VLOOKUP($C27,Nachschlagen!$B$2:$C$72,2, FALSE),"-")</f>
        <v>-</v>
      </c>
      <c r="C27" s="363"/>
      <c r="D27" s="364"/>
      <c r="E27" s="364"/>
      <c r="F27" s="364"/>
      <c r="G27" s="232"/>
      <c r="H27" s="132" t="e">
        <f>IF(I27="-","-",#REF!)</f>
        <v>#REF!</v>
      </c>
      <c r="I27" s="133" t="e">
        <f>IF(#REF!="","-",#REF!)</f>
        <v>#REF!</v>
      </c>
      <c r="J27" s="134" t="e">
        <f>IF(#REF!="","-",#REF!)</f>
        <v>#REF!</v>
      </c>
    </row>
    <row r="28" spans="1:11" s="137" customFormat="1" ht="28.5" customHeight="1" x14ac:dyDescent="0.3">
      <c r="A28" s="116">
        <v>19</v>
      </c>
      <c r="B28" s="239" t="str">
        <f>IFERROR(VLOOKUP($C28,Nachschlagen!$B$2:$C$72,2, FALSE),"-")</f>
        <v>-</v>
      </c>
      <c r="C28" s="363"/>
      <c r="D28" s="364"/>
      <c r="E28" s="364"/>
      <c r="F28" s="364"/>
      <c r="G28" s="232"/>
      <c r="H28" s="132" t="e">
        <f>IF(I28="-","-",#REF!)</f>
        <v>#REF!</v>
      </c>
      <c r="I28" s="133" t="e">
        <f>IF(#REF!="","-",#REF!)</f>
        <v>#REF!</v>
      </c>
      <c r="J28" s="134" t="e">
        <f>IF(#REF!="","-",#REF!)</f>
        <v>#REF!</v>
      </c>
    </row>
    <row r="29" spans="1:11" s="137" customFormat="1" ht="28.5" customHeight="1" x14ac:dyDescent="0.3">
      <c r="A29" s="136">
        <v>20</v>
      </c>
      <c r="B29" s="239" t="str">
        <f>IFERROR(VLOOKUP($C29,Nachschlagen!$B$2:$C$72,2, FALSE),"-")</f>
        <v>-</v>
      </c>
      <c r="C29" s="363"/>
      <c r="D29" s="364"/>
      <c r="E29" s="364"/>
      <c r="F29" s="364"/>
      <c r="G29" s="232"/>
      <c r="H29" s="132" t="e">
        <f>IF(I29="-","-",#REF!)</f>
        <v>#REF!</v>
      </c>
      <c r="I29" s="133" t="e">
        <f>IF(#REF!="","-",#REF!)</f>
        <v>#REF!</v>
      </c>
      <c r="J29" s="134" t="e">
        <f>IF(#REF!="","-",#REF!)</f>
        <v>#REF!</v>
      </c>
    </row>
    <row r="30" spans="1:11" s="33" customFormat="1" ht="28.5" customHeight="1" x14ac:dyDescent="0.3">
      <c r="A30" s="29">
        <v>21</v>
      </c>
      <c r="B30" s="239" t="str">
        <f>IFERROR(VLOOKUP($C30,Nachschlagen!$B$2:$C$72,2, FALSE),"-")</f>
        <v>-</v>
      </c>
      <c r="C30" s="363"/>
      <c r="D30" s="364"/>
      <c r="E30" s="364"/>
      <c r="F30" s="364"/>
      <c r="G30" s="232"/>
      <c r="H30" s="30" t="e">
        <f>IF(J30="-","-",#REF!)</f>
        <v>#REF!</v>
      </c>
      <c r="I30" s="30" t="e">
        <f>IF(J30="-","-",#REF!)</f>
        <v>#REF!</v>
      </c>
      <c r="J30" s="31" t="e">
        <f>IF(#REF!="","-",#REF!)</f>
        <v>#REF!</v>
      </c>
      <c r="K30" s="32" t="e">
        <f>IF(#REF!="","-",#REF!)</f>
        <v>#REF!</v>
      </c>
    </row>
    <row r="31" spans="1:11" s="33" customFormat="1" ht="28.5" customHeight="1" x14ac:dyDescent="0.3">
      <c r="A31" s="42">
        <v>22</v>
      </c>
      <c r="B31" s="239" t="str">
        <f>IFERROR(VLOOKUP($C31,Nachschlagen!$B$2:$C$72,2, FALSE),"-")</f>
        <v>-</v>
      </c>
      <c r="C31" s="363"/>
      <c r="D31" s="364"/>
      <c r="E31" s="364"/>
      <c r="F31" s="364"/>
      <c r="G31" s="232"/>
      <c r="H31" s="30" t="e">
        <f>IF(J31="-","-",#REF!)</f>
        <v>#REF!</v>
      </c>
      <c r="I31" s="30" t="e">
        <f>IF(J31="-","-",#REF!)</f>
        <v>#REF!</v>
      </c>
      <c r="J31" s="31" t="e">
        <f>IF(#REF!="","-",#REF!)</f>
        <v>#REF!</v>
      </c>
      <c r="K31" s="32" t="e">
        <f>IF(#REF!="","-",#REF!)</f>
        <v>#REF!</v>
      </c>
    </row>
    <row r="32" spans="1:11" s="33" customFormat="1" ht="28.5" customHeight="1" x14ac:dyDescent="0.3">
      <c r="A32" s="29">
        <v>23</v>
      </c>
      <c r="B32" s="239" t="str">
        <f>IFERROR(VLOOKUP($C32,Nachschlagen!$B$2:$C$72,2, FALSE),"-")</f>
        <v>-</v>
      </c>
      <c r="C32" s="363"/>
      <c r="D32" s="364"/>
      <c r="E32" s="364"/>
      <c r="F32" s="364"/>
      <c r="G32" s="232"/>
      <c r="H32" s="30" t="e">
        <f>IF(J32="-","-",#REF!)</f>
        <v>#REF!</v>
      </c>
      <c r="I32" s="30" t="e">
        <f>IF(J32="-","-",#REF!)</f>
        <v>#REF!</v>
      </c>
      <c r="J32" s="31" t="e">
        <f>IF(#REF!="","-",#REF!)</f>
        <v>#REF!</v>
      </c>
      <c r="K32" s="32" t="e">
        <f>IF(#REF!="","-",#REF!)</f>
        <v>#REF!</v>
      </c>
    </row>
    <row r="33" spans="1:11" s="33" customFormat="1" ht="28.5" customHeight="1" x14ac:dyDescent="0.3">
      <c r="A33" s="42">
        <v>24</v>
      </c>
      <c r="B33" s="239" t="str">
        <f>IFERROR(VLOOKUP($C33,Nachschlagen!$B$2:$C$72,2, FALSE),"-")</f>
        <v>-</v>
      </c>
      <c r="C33" s="363"/>
      <c r="D33" s="364"/>
      <c r="E33" s="364"/>
      <c r="F33" s="364"/>
      <c r="G33" s="232"/>
      <c r="H33" s="30" t="e">
        <f>IF(J33="-","-",#REF!)</f>
        <v>#REF!</v>
      </c>
      <c r="I33" s="30" t="e">
        <f>IF(J33="-","-",#REF!)</f>
        <v>#REF!</v>
      </c>
      <c r="J33" s="31" t="e">
        <f>IF(#REF!="","-",#REF!)</f>
        <v>#REF!</v>
      </c>
      <c r="K33" s="32" t="e">
        <f>IF(#REF!="","-",#REF!)</f>
        <v>#REF!</v>
      </c>
    </row>
    <row r="34" spans="1:11" s="33" customFormat="1" ht="28.5" customHeight="1" x14ac:dyDescent="0.3">
      <c r="A34" s="29">
        <v>25</v>
      </c>
      <c r="B34" s="239" t="str">
        <f>IFERROR(VLOOKUP($C34,Nachschlagen!$B$2:$C$72,2, FALSE),"-")</f>
        <v>-</v>
      </c>
      <c r="C34" s="363"/>
      <c r="D34" s="364"/>
      <c r="E34" s="364"/>
      <c r="F34" s="364"/>
      <c r="G34" s="232"/>
      <c r="H34" s="30" t="e">
        <f>IF(J34="-","-",#REF!)</f>
        <v>#REF!</v>
      </c>
      <c r="I34" s="30" t="e">
        <f>IF(J34="-","-",#REF!)</f>
        <v>#REF!</v>
      </c>
      <c r="J34" s="31" t="e">
        <f>IF(#REF!="","-",#REF!)</f>
        <v>#REF!</v>
      </c>
      <c r="K34" s="32" t="e">
        <f>IF(#REF!="","-",#REF!)</f>
        <v>#REF!</v>
      </c>
    </row>
    <row r="35" spans="1:11" s="33" customFormat="1" ht="28.5" customHeight="1" x14ac:dyDescent="0.3">
      <c r="A35" s="42">
        <v>26</v>
      </c>
      <c r="B35" s="239" t="str">
        <f>IFERROR(VLOOKUP($C35,Nachschlagen!$B$2:$C$72,2, FALSE),"-")</f>
        <v>-</v>
      </c>
      <c r="C35" s="363"/>
      <c r="D35" s="364"/>
      <c r="E35" s="364"/>
      <c r="F35" s="364"/>
      <c r="G35" s="232"/>
      <c r="H35" s="30" t="e">
        <f>IF(J35="-","-",#REF!)</f>
        <v>#REF!</v>
      </c>
      <c r="I35" s="30" t="e">
        <f>IF(J35="-","-",#REF!)</f>
        <v>#REF!</v>
      </c>
      <c r="J35" s="31" t="e">
        <f>IF(#REF!="","-",#REF!)</f>
        <v>#REF!</v>
      </c>
      <c r="K35" s="32" t="e">
        <f>IF(#REF!="","-",#REF!)</f>
        <v>#REF!</v>
      </c>
    </row>
    <row r="36" spans="1:11" s="33" customFormat="1" ht="28.5" customHeight="1" x14ac:dyDescent="0.3">
      <c r="A36" s="29">
        <v>27</v>
      </c>
      <c r="B36" s="239" t="str">
        <f>IFERROR(VLOOKUP($C36,Nachschlagen!$B$2:$C$72,2, FALSE),"-")</f>
        <v>-</v>
      </c>
      <c r="C36" s="363"/>
      <c r="D36" s="364"/>
      <c r="E36" s="364"/>
      <c r="F36" s="364"/>
      <c r="G36" s="232"/>
      <c r="H36" s="30" t="e">
        <f>IF(J36="-","-",#REF!)</f>
        <v>#REF!</v>
      </c>
      <c r="I36" s="30" t="e">
        <f>IF(J36="-","-",#REF!)</f>
        <v>#REF!</v>
      </c>
      <c r="J36" s="31" t="e">
        <f>IF(#REF!="","-",#REF!)</f>
        <v>#REF!</v>
      </c>
      <c r="K36" s="32" t="e">
        <f>IF(#REF!="","-",#REF!)</f>
        <v>#REF!</v>
      </c>
    </row>
    <row r="37" spans="1:11" s="33" customFormat="1" ht="28.5" customHeight="1" x14ac:dyDescent="0.3">
      <c r="A37" s="42">
        <v>28</v>
      </c>
      <c r="B37" s="239" t="str">
        <f>IFERROR(VLOOKUP($C37,Nachschlagen!$B$2:$C$72,2, FALSE),"-")</f>
        <v>-</v>
      </c>
      <c r="C37" s="363"/>
      <c r="D37" s="364"/>
      <c r="E37" s="364"/>
      <c r="F37" s="364"/>
      <c r="G37" s="232"/>
      <c r="H37" s="30" t="e">
        <f>IF(J37="-","-",#REF!)</f>
        <v>#REF!</v>
      </c>
      <c r="I37" s="30" t="e">
        <f>IF(J37="-","-",#REF!)</f>
        <v>#REF!</v>
      </c>
      <c r="J37" s="31" t="e">
        <f>IF(#REF!="","-",#REF!)</f>
        <v>#REF!</v>
      </c>
      <c r="K37" s="32" t="e">
        <f>IF(#REF!="","-",#REF!)</f>
        <v>#REF!</v>
      </c>
    </row>
    <row r="38" spans="1:11" s="33" customFormat="1" ht="28.5" customHeight="1" x14ac:dyDescent="0.3">
      <c r="A38" s="29">
        <v>29</v>
      </c>
      <c r="B38" s="239" t="str">
        <f>IFERROR(VLOOKUP($C38,Nachschlagen!$B$2:$C$72,2, FALSE),"-")</f>
        <v>-</v>
      </c>
      <c r="C38" s="363"/>
      <c r="D38" s="364"/>
      <c r="E38" s="364"/>
      <c r="F38" s="364"/>
      <c r="G38" s="232"/>
      <c r="H38" s="30" t="e">
        <f>IF(J38="-","-",#REF!)</f>
        <v>#REF!</v>
      </c>
      <c r="I38" s="30" t="e">
        <f>IF(J38="-","-",#REF!)</f>
        <v>#REF!</v>
      </c>
      <c r="J38" s="31" t="e">
        <f>IF(#REF!="","-",#REF!)</f>
        <v>#REF!</v>
      </c>
      <c r="K38" s="32" t="e">
        <f>IF(#REF!="","-",#REF!)</f>
        <v>#REF!</v>
      </c>
    </row>
    <row r="39" spans="1:11" s="33" customFormat="1" ht="28.5" customHeight="1" x14ac:dyDescent="0.3">
      <c r="A39" s="42">
        <v>30</v>
      </c>
      <c r="B39" s="239" t="str">
        <f>IFERROR(VLOOKUP($C39,Nachschlagen!$B$2:$C$72,2, FALSE),"-")</f>
        <v>-</v>
      </c>
      <c r="C39" s="363"/>
      <c r="D39" s="364"/>
      <c r="E39" s="364"/>
      <c r="F39" s="364"/>
      <c r="G39" s="232"/>
      <c r="H39" s="30" t="e">
        <f>IF(J39="-","-",#REF!)</f>
        <v>#REF!</v>
      </c>
      <c r="I39" s="30" t="e">
        <f>IF(J39="-","-",#REF!)</f>
        <v>#REF!</v>
      </c>
      <c r="J39" s="31" t="e">
        <f>IF(#REF!="","-",#REF!)</f>
        <v>#REF!</v>
      </c>
      <c r="K39" s="32" t="e">
        <f>IF(#REF!="","-",#REF!)</f>
        <v>#REF!</v>
      </c>
    </row>
    <row r="40" spans="1:11" s="33" customFormat="1" ht="28.5" customHeight="1" x14ac:dyDescent="0.3">
      <c r="A40" s="29">
        <v>31</v>
      </c>
      <c r="B40" s="239" t="str">
        <f>IFERROR(VLOOKUP($C40,Nachschlagen!$B$2:$C$72,2, FALSE),"-")</f>
        <v>-</v>
      </c>
      <c r="C40" s="363"/>
      <c r="D40" s="364"/>
      <c r="E40" s="364"/>
      <c r="F40" s="364"/>
      <c r="G40" s="232"/>
      <c r="H40" s="30" t="e">
        <f>IF(J40="-","-",#REF!)</f>
        <v>#REF!</v>
      </c>
      <c r="I40" s="30" t="e">
        <f>IF(J40="-","-",#REF!)</f>
        <v>#REF!</v>
      </c>
      <c r="J40" s="31" t="e">
        <f>IF(#REF!="","-",#REF!)</f>
        <v>#REF!</v>
      </c>
      <c r="K40" s="32" t="e">
        <f>IF(#REF!="","-",#REF!)</f>
        <v>#REF!</v>
      </c>
    </row>
    <row r="41" spans="1:11" s="33" customFormat="1" ht="28.5" customHeight="1" x14ac:dyDescent="0.3">
      <c r="A41" s="42">
        <v>32</v>
      </c>
      <c r="B41" s="239" t="str">
        <f>IFERROR(VLOOKUP($C41,Nachschlagen!$B$2:$C$72,2, FALSE),"-")</f>
        <v>-</v>
      </c>
      <c r="C41" s="363"/>
      <c r="D41" s="364"/>
      <c r="E41" s="364"/>
      <c r="F41" s="364"/>
      <c r="G41" s="232"/>
      <c r="H41" s="30" t="e">
        <f>IF(J41="-","-",#REF!)</f>
        <v>#REF!</v>
      </c>
      <c r="I41" s="30" t="e">
        <f>IF(J41="-","-",#REF!)</f>
        <v>#REF!</v>
      </c>
      <c r="J41" s="31" t="e">
        <f>IF(#REF!="","-",#REF!)</f>
        <v>#REF!</v>
      </c>
      <c r="K41" s="32" t="e">
        <f>IF(#REF!="","-",#REF!)</f>
        <v>#REF!</v>
      </c>
    </row>
    <row r="42" spans="1:11" s="33" customFormat="1" ht="28.5" customHeight="1" x14ac:dyDescent="0.3">
      <c r="A42" s="29">
        <v>33</v>
      </c>
      <c r="B42" s="239" t="str">
        <f>IFERROR(VLOOKUP($C42,Nachschlagen!$B$2:$C$72,2, FALSE),"-")</f>
        <v>-</v>
      </c>
      <c r="C42" s="363"/>
      <c r="D42" s="364"/>
      <c r="E42" s="364"/>
      <c r="F42" s="364"/>
      <c r="G42" s="232"/>
      <c r="H42" s="30" t="e">
        <f>IF(J42="-","-",#REF!)</f>
        <v>#REF!</v>
      </c>
      <c r="I42" s="30" t="e">
        <f>IF(J42="-","-",#REF!)</f>
        <v>#REF!</v>
      </c>
      <c r="J42" s="31" t="e">
        <f>IF(#REF!="","-",#REF!)</f>
        <v>#REF!</v>
      </c>
      <c r="K42" s="32" t="e">
        <f>IF(#REF!="","-",#REF!)</f>
        <v>#REF!</v>
      </c>
    </row>
    <row r="43" spans="1:11" s="33" customFormat="1" ht="28.5" customHeight="1" x14ac:dyDescent="0.3">
      <c r="A43" s="42">
        <v>34</v>
      </c>
      <c r="B43" s="239" t="str">
        <f>IFERROR(VLOOKUP($C43,Nachschlagen!$B$2:$C$72,2, FALSE),"-")</f>
        <v>-</v>
      </c>
      <c r="C43" s="363"/>
      <c r="D43" s="364"/>
      <c r="E43" s="364"/>
      <c r="F43" s="364"/>
      <c r="G43" s="232"/>
      <c r="H43" s="30" t="e">
        <f>IF(J43="-","-",#REF!)</f>
        <v>#REF!</v>
      </c>
      <c r="I43" s="30" t="e">
        <f>IF(J43="-","-",#REF!)</f>
        <v>#REF!</v>
      </c>
      <c r="J43" s="31" t="e">
        <f>IF(#REF!="","-",#REF!)</f>
        <v>#REF!</v>
      </c>
      <c r="K43" s="32" t="e">
        <f>IF(#REF!="","-",#REF!)</f>
        <v>#REF!</v>
      </c>
    </row>
    <row r="44" spans="1:11" s="33" customFormat="1" ht="28.5" customHeight="1" x14ac:dyDescent="0.3">
      <c r="A44" s="29">
        <v>35</v>
      </c>
      <c r="B44" s="239" t="str">
        <f>IFERROR(VLOOKUP($C44,Nachschlagen!$B$2:$C$72,2, FALSE),"-")</f>
        <v>-</v>
      </c>
      <c r="C44" s="363"/>
      <c r="D44" s="364"/>
      <c r="E44" s="364"/>
      <c r="F44" s="364"/>
      <c r="G44" s="232"/>
      <c r="H44" s="30" t="e">
        <f>IF(J44="-","-",#REF!)</f>
        <v>#REF!</v>
      </c>
      <c r="I44" s="30" t="e">
        <f>IF(J44="-","-",#REF!)</f>
        <v>#REF!</v>
      </c>
      <c r="J44" s="31" t="e">
        <f>IF(#REF!="","-",#REF!)</f>
        <v>#REF!</v>
      </c>
      <c r="K44" s="32" t="e">
        <f>IF(#REF!="","-",#REF!)</f>
        <v>#REF!</v>
      </c>
    </row>
    <row r="45" spans="1:11" s="33" customFormat="1" ht="28.5" customHeight="1" x14ac:dyDescent="0.3">
      <c r="A45" s="42">
        <v>36</v>
      </c>
      <c r="B45" s="239" t="str">
        <f>IFERROR(VLOOKUP($C45,Nachschlagen!$B$2:$C$72,2, FALSE),"-")</f>
        <v>-</v>
      </c>
      <c r="C45" s="363"/>
      <c r="D45" s="364"/>
      <c r="E45" s="364"/>
      <c r="F45" s="364"/>
      <c r="G45" s="232"/>
      <c r="H45" s="30" t="e">
        <f>IF(J45="-","-",#REF!)</f>
        <v>#REF!</v>
      </c>
      <c r="I45" s="30" t="e">
        <f>IF(J45="-","-",#REF!)</f>
        <v>#REF!</v>
      </c>
      <c r="J45" s="31" t="e">
        <f>IF(#REF!="","-",#REF!)</f>
        <v>#REF!</v>
      </c>
      <c r="K45" s="32" t="e">
        <f>IF(#REF!="","-",#REF!)</f>
        <v>#REF!</v>
      </c>
    </row>
    <row r="46" spans="1:11" s="33" customFormat="1" ht="28.5" customHeight="1" x14ac:dyDescent="0.3">
      <c r="A46" s="29">
        <v>37</v>
      </c>
      <c r="B46" s="239" t="str">
        <f>IFERROR(VLOOKUP($C46,Nachschlagen!$B$2:$C$72,2, FALSE),"-")</f>
        <v>-</v>
      </c>
      <c r="C46" s="363"/>
      <c r="D46" s="364"/>
      <c r="E46" s="364"/>
      <c r="F46" s="364"/>
      <c r="G46" s="232"/>
      <c r="H46" s="30" t="e">
        <f>IF(J46="-","-",#REF!)</f>
        <v>#REF!</v>
      </c>
      <c r="I46" s="30" t="e">
        <f>IF(J46="-","-",#REF!)</f>
        <v>#REF!</v>
      </c>
      <c r="J46" s="31" t="e">
        <f>IF(#REF!="","-",#REF!)</f>
        <v>#REF!</v>
      </c>
      <c r="K46" s="32" t="e">
        <f>IF(#REF!="","-",#REF!)</f>
        <v>#REF!</v>
      </c>
    </row>
    <row r="47" spans="1:11" s="33" customFormat="1" ht="28.5" customHeight="1" x14ac:dyDescent="0.3">
      <c r="A47" s="42">
        <v>38</v>
      </c>
      <c r="B47" s="239" t="str">
        <f>IFERROR(VLOOKUP($C47,Nachschlagen!$B$2:$C$72,2, FALSE),"-")</f>
        <v>-</v>
      </c>
      <c r="C47" s="363"/>
      <c r="D47" s="364"/>
      <c r="E47" s="364"/>
      <c r="F47" s="364"/>
      <c r="G47" s="232"/>
      <c r="H47" s="30" t="e">
        <f>IF(J47="-","-",#REF!)</f>
        <v>#REF!</v>
      </c>
      <c r="I47" s="30" t="e">
        <f>IF(J47="-","-",#REF!)</f>
        <v>#REF!</v>
      </c>
      <c r="J47" s="31" t="e">
        <f>IF(#REF!="","-",#REF!)</f>
        <v>#REF!</v>
      </c>
      <c r="K47" s="32" t="e">
        <f>IF(#REF!="","-",#REF!)</f>
        <v>#REF!</v>
      </c>
    </row>
    <row r="48" spans="1:11" s="33" customFormat="1" ht="28.5" customHeight="1" x14ac:dyDescent="0.3">
      <c r="A48" s="29">
        <v>39</v>
      </c>
      <c r="B48" s="239" t="str">
        <f>IFERROR(VLOOKUP($C48,Nachschlagen!$B$2:$C$72,2, FALSE),"-")</f>
        <v>-</v>
      </c>
      <c r="C48" s="363"/>
      <c r="D48" s="364"/>
      <c r="E48" s="364"/>
      <c r="F48" s="364"/>
      <c r="G48" s="232"/>
      <c r="H48" s="30" t="e">
        <f>IF(J48="-","-",#REF!)</f>
        <v>#REF!</v>
      </c>
      <c r="I48" s="30" t="e">
        <f>IF(J48="-","-",#REF!)</f>
        <v>#REF!</v>
      </c>
      <c r="J48" s="31" t="e">
        <f>IF(#REF!="","-",#REF!)</f>
        <v>#REF!</v>
      </c>
      <c r="K48" s="32" t="e">
        <f>IF(#REF!="","-",#REF!)</f>
        <v>#REF!</v>
      </c>
    </row>
    <row r="49" spans="1:11" s="33" customFormat="1" ht="28.5" customHeight="1" x14ac:dyDescent="0.3">
      <c r="A49" s="42">
        <v>40</v>
      </c>
      <c r="B49" s="239" t="str">
        <f>IFERROR(VLOOKUP($C49,Nachschlagen!$B$2:$C$72,2, FALSE),"-")</f>
        <v>-</v>
      </c>
      <c r="C49" s="363"/>
      <c r="D49" s="364"/>
      <c r="E49" s="364"/>
      <c r="F49" s="364"/>
      <c r="G49" s="232"/>
      <c r="H49" s="30" t="e">
        <f>IF(J49="-","-",#REF!)</f>
        <v>#REF!</v>
      </c>
      <c r="I49" s="30" t="e">
        <f>IF(J49="-","-",#REF!)</f>
        <v>#REF!</v>
      </c>
      <c r="J49" s="31" t="e">
        <f>IF(#REF!="","-",#REF!)</f>
        <v>#REF!</v>
      </c>
      <c r="K49" s="32" t="e">
        <f>IF(#REF!="","-",#REF!)</f>
        <v>#REF!</v>
      </c>
    </row>
    <row r="50" spans="1:11" s="33" customFormat="1" ht="28.5" customHeight="1" x14ac:dyDescent="0.3">
      <c r="A50" s="29">
        <v>41</v>
      </c>
      <c r="B50" s="239" t="str">
        <f>IFERROR(VLOOKUP($C50,Nachschlagen!$B$2:$C$72,2, FALSE),"-")</f>
        <v>-</v>
      </c>
      <c r="C50" s="363"/>
      <c r="D50" s="364"/>
      <c r="E50" s="364"/>
      <c r="F50" s="364"/>
      <c r="G50" s="232"/>
      <c r="H50" s="30" t="e">
        <f>IF(J50="-","-",#REF!)</f>
        <v>#REF!</v>
      </c>
      <c r="I50" s="30" t="e">
        <f>IF(J50="-","-",#REF!)</f>
        <v>#REF!</v>
      </c>
      <c r="J50" s="31" t="e">
        <f>IF(#REF!="","-",#REF!)</f>
        <v>#REF!</v>
      </c>
      <c r="K50" s="32" t="e">
        <f>IF(#REF!="","-",#REF!)</f>
        <v>#REF!</v>
      </c>
    </row>
    <row r="51" spans="1:11" s="33" customFormat="1" ht="28.5" customHeight="1" x14ac:dyDescent="0.3">
      <c r="A51" s="42">
        <v>42</v>
      </c>
      <c r="B51" s="239" t="str">
        <f>IFERROR(VLOOKUP($C51,Nachschlagen!$B$2:$C$72,2, FALSE),"-")</f>
        <v>-</v>
      </c>
      <c r="C51" s="363"/>
      <c r="D51" s="364"/>
      <c r="E51" s="364"/>
      <c r="F51" s="364"/>
      <c r="G51" s="232"/>
      <c r="H51" s="30" t="e">
        <f>IF(J51="-","-",#REF!)</f>
        <v>#REF!</v>
      </c>
      <c r="I51" s="30" t="e">
        <f>IF(J51="-","-",#REF!)</f>
        <v>#REF!</v>
      </c>
      <c r="J51" s="31" t="e">
        <f>IF(#REF!="","-",#REF!)</f>
        <v>#REF!</v>
      </c>
      <c r="K51" s="32" t="e">
        <f>IF(#REF!="","-",#REF!)</f>
        <v>#REF!</v>
      </c>
    </row>
    <row r="52" spans="1:11" s="33" customFormat="1" ht="28.5" customHeight="1" x14ac:dyDescent="0.3">
      <c r="A52" s="29">
        <v>43</v>
      </c>
      <c r="B52" s="239" t="str">
        <f>IFERROR(VLOOKUP($C52,Nachschlagen!$B$2:$C$72,2, FALSE),"-")</f>
        <v>-</v>
      </c>
      <c r="C52" s="363"/>
      <c r="D52" s="364"/>
      <c r="E52" s="364"/>
      <c r="F52" s="364"/>
      <c r="G52" s="232"/>
      <c r="H52" s="30" t="e">
        <f>IF(J52="-","-",#REF!)</f>
        <v>#REF!</v>
      </c>
      <c r="I52" s="30" t="e">
        <f>IF(J52="-","-",#REF!)</f>
        <v>#REF!</v>
      </c>
      <c r="J52" s="31" t="e">
        <f>IF(#REF!="","-",#REF!)</f>
        <v>#REF!</v>
      </c>
      <c r="K52" s="32" t="e">
        <f>IF(#REF!="","-",#REF!)</f>
        <v>#REF!</v>
      </c>
    </row>
    <row r="53" spans="1:11" s="33" customFormat="1" ht="28.5" customHeight="1" x14ac:dyDescent="0.3">
      <c r="A53" s="42">
        <v>44</v>
      </c>
      <c r="B53" s="239" t="str">
        <f>IFERROR(VLOOKUP($C53,Nachschlagen!$B$2:$C$72,2, FALSE),"-")</f>
        <v>-</v>
      </c>
      <c r="C53" s="363"/>
      <c r="D53" s="364"/>
      <c r="E53" s="364"/>
      <c r="F53" s="364"/>
      <c r="G53" s="232"/>
      <c r="H53" s="30" t="e">
        <f>IF(J53="-","-",#REF!)</f>
        <v>#REF!</v>
      </c>
      <c r="I53" s="30" t="e">
        <f>IF(J53="-","-",#REF!)</f>
        <v>#REF!</v>
      </c>
      <c r="J53" s="31" t="e">
        <f>IF(#REF!="","-",#REF!)</f>
        <v>#REF!</v>
      </c>
      <c r="K53" s="32" t="e">
        <f>IF(#REF!="","-",#REF!)</f>
        <v>#REF!</v>
      </c>
    </row>
    <row r="54" spans="1:11" s="33" customFormat="1" ht="28.5" customHeight="1" x14ac:dyDescent="0.3">
      <c r="A54" s="29">
        <v>45</v>
      </c>
      <c r="B54" s="239" t="str">
        <f>IFERROR(VLOOKUP($C54,Nachschlagen!$B$2:$C$72,2, FALSE),"-")</f>
        <v>-</v>
      </c>
      <c r="C54" s="363"/>
      <c r="D54" s="364"/>
      <c r="E54" s="364"/>
      <c r="F54" s="364"/>
      <c r="G54" s="232"/>
      <c r="H54" s="30" t="e">
        <f>IF(J54="-","-",#REF!)</f>
        <v>#REF!</v>
      </c>
      <c r="I54" s="30" t="e">
        <f>IF(J54="-","-",#REF!)</f>
        <v>#REF!</v>
      </c>
      <c r="J54" s="31" t="e">
        <f>IF(#REF!="","-",#REF!)</f>
        <v>#REF!</v>
      </c>
      <c r="K54" s="32" t="e">
        <f>IF(#REF!="","-",#REF!)</f>
        <v>#REF!</v>
      </c>
    </row>
    <row r="55" spans="1:11" s="33" customFormat="1" ht="28.5" customHeight="1" x14ac:dyDescent="0.3">
      <c r="A55" s="42">
        <v>46</v>
      </c>
      <c r="B55" s="239" t="str">
        <f>IFERROR(VLOOKUP($C55,Nachschlagen!$B$2:$C$72,2, FALSE),"-")</f>
        <v>-</v>
      </c>
      <c r="C55" s="363"/>
      <c r="D55" s="364"/>
      <c r="E55" s="364"/>
      <c r="F55" s="364"/>
      <c r="G55" s="232"/>
      <c r="H55" s="30" t="e">
        <f>IF(J55="-","-",#REF!)</f>
        <v>#REF!</v>
      </c>
      <c r="I55" s="30" t="e">
        <f>IF(J55="-","-",#REF!)</f>
        <v>#REF!</v>
      </c>
      <c r="J55" s="31" t="e">
        <f>IF(#REF!="","-",#REF!)</f>
        <v>#REF!</v>
      </c>
      <c r="K55" s="32" t="e">
        <f>IF(#REF!="","-",#REF!)</f>
        <v>#REF!</v>
      </c>
    </row>
    <row r="56" spans="1:11" s="33" customFormat="1" ht="28.5" customHeight="1" x14ac:dyDescent="0.3">
      <c r="A56" s="29">
        <v>47</v>
      </c>
      <c r="B56" s="239" t="str">
        <f>IFERROR(VLOOKUP($C56,Nachschlagen!$B$2:$C$72,2, FALSE),"-")</f>
        <v>-</v>
      </c>
      <c r="C56" s="363"/>
      <c r="D56" s="364"/>
      <c r="E56" s="364"/>
      <c r="F56" s="364"/>
      <c r="G56" s="232"/>
      <c r="H56" s="30" t="e">
        <f>IF(J56="-","-",#REF!)</f>
        <v>#REF!</v>
      </c>
      <c r="I56" s="30" t="e">
        <f>IF(J56="-","-",#REF!)</f>
        <v>#REF!</v>
      </c>
      <c r="J56" s="31" t="e">
        <f>IF(#REF!="","-",#REF!)</f>
        <v>#REF!</v>
      </c>
      <c r="K56" s="32" t="e">
        <f>IF(#REF!="","-",#REF!)</f>
        <v>#REF!</v>
      </c>
    </row>
    <row r="57" spans="1:11" s="33" customFormat="1" ht="28.5" customHeight="1" x14ac:dyDescent="0.3">
      <c r="A57" s="42">
        <v>48</v>
      </c>
      <c r="B57" s="239" t="str">
        <f>IFERROR(VLOOKUP($C57,Nachschlagen!$B$2:$C$72,2, FALSE),"-")</f>
        <v>-</v>
      </c>
      <c r="C57" s="363"/>
      <c r="D57" s="364"/>
      <c r="E57" s="364"/>
      <c r="F57" s="364"/>
      <c r="G57" s="232"/>
      <c r="H57" s="30" t="e">
        <f>IF(J57="-","-",#REF!)</f>
        <v>#REF!</v>
      </c>
      <c r="I57" s="30" t="e">
        <f>IF(J57="-","-",#REF!)</f>
        <v>#REF!</v>
      </c>
      <c r="J57" s="31" t="e">
        <f>IF(#REF!="","-",#REF!)</f>
        <v>#REF!</v>
      </c>
      <c r="K57" s="32" t="e">
        <f>IF(#REF!="","-",#REF!)</f>
        <v>#REF!</v>
      </c>
    </row>
    <row r="58" spans="1:11" s="33" customFormat="1" ht="28.5" customHeight="1" x14ac:dyDescent="0.3">
      <c r="A58" s="29">
        <v>49</v>
      </c>
      <c r="B58" s="239" t="str">
        <f>IFERROR(VLOOKUP($C58,Nachschlagen!$B$2:$C$72,2, FALSE),"-")</f>
        <v>-</v>
      </c>
      <c r="C58" s="363"/>
      <c r="D58" s="364"/>
      <c r="E58" s="364"/>
      <c r="F58" s="364"/>
      <c r="G58" s="232"/>
      <c r="H58" s="30" t="e">
        <f>IF(J58="-","-",#REF!)</f>
        <v>#REF!</v>
      </c>
      <c r="I58" s="30" t="e">
        <f>IF(J58="-","-",#REF!)</f>
        <v>#REF!</v>
      </c>
      <c r="J58" s="31" t="e">
        <f>IF(#REF!="","-",#REF!)</f>
        <v>#REF!</v>
      </c>
      <c r="K58" s="32" t="e">
        <f>IF(#REF!="","-",#REF!)</f>
        <v>#REF!</v>
      </c>
    </row>
    <row r="59" spans="1:11" s="33" customFormat="1" ht="28.5" customHeight="1" x14ac:dyDescent="0.3">
      <c r="A59" s="42">
        <v>50</v>
      </c>
      <c r="B59" s="239" t="str">
        <f>IFERROR(VLOOKUP($C59,Nachschlagen!$B$2:$C$72,2, FALSE),"-")</f>
        <v>-</v>
      </c>
      <c r="C59" s="363"/>
      <c r="D59" s="364"/>
      <c r="E59" s="364"/>
      <c r="F59" s="364"/>
      <c r="G59" s="232"/>
      <c r="H59" s="30" t="e">
        <f>IF(J59="-","-",#REF!)</f>
        <v>#REF!</v>
      </c>
      <c r="I59" s="30" t="e">
        <f>IF(J59="-","-",#REF!)</f>
        <v>#REF!</v>
      </c>
      <c r="J59" s="31" t="e">
        <f>IF(#REF!="","-",#REF!)</f>
        <v>#REF!</v>
      </c>
      <c r="K59" s="32" t="e">
        <f>IF(#REF!="","-",#REF!)</f>
        <v>#REF!</v>
      </c>
    </row>
    <row r="60" spans="1:11" ht="28.5" customHeight="1" x14ac:dyDescent="0.25">
      <c r="A60" s="42">
        <v>51</v>
      </c>
      <c r="B60" s="239" t="str">
        <f>IFERROR(VLOOKUP($C60,Nachschlagen!$B$2:$C$72,2, FALSE),"-")</f>
        <v>-</v>
      </c>
      <c r="C60" s="363"/>
      <c r="D60" s="364"/>
      <c r="E60" s="364"/>
      <c r="F60" s="364"/>
      <c r="G60" s="232"/>
    </row>
    <row r="61" spans="1:11" ht="28.5" customHeight="1" x14ac:dyDescent="0.25">
      <c r="A61" s="42">
        <v>52</v>
      </c>
      <c r="B61" s="239" t="str">
        <f>IFERROR(VLOOKUP($C61,Nachschlagen!$B$2:$C$72,2, FALSE),"-")</f>
        <v>-</v>
      </c>
      <c r="C61" s="363"/>
      <c r="D61" s="364"/>
      <c r="E61" s="364"/>
      <c r="F61" s="364"/>
      <c r="G61" s="232"/>
    </row>
    <row r="62" spans="1:11" ht="28.5" customHeight="1" x14ac:dyDescent="0.25">
      <c r="A62" s="42">
        <v>53</v>
      </c>
      <c r="B62" s="239" t="str">
        <f>IFERROR(VLOOKUP($C62,Nachschlagen!$B$2:$C$72,2, FALSE),"-")</f>
        <v>-</v>
      </c>
      <c r="C62" s="363"/>
      <c r="D62" s="364"/>
      <c r="E62" s="364"/>
      <c r="F62" s="364"/>
      <c r="G62" s="232"/>
    </row>
    <row r="63" spans="1:11" ht="28.5" customHeight="1" x14ac:dyDescent="0.25">
      <c r="A63" s="42">
        <v>54</v>
      </c>
      <c r="B63" s="239" t="str">
        <f>IFERROR(VLOOKUP($C63,Nachschlagen!$B$2:$C$72,2, FALSE),"-")</f>
        <v>-</v>
      </c>
      <c r="C63" s="363"/>
      <c r="D63" s="364"/>
      <c r="E63" s="364"/>
      <c r="F63" s="364"/>
      <c r="G63" s="232"/>
    </row>
    <row r="64" spans="1:11" ht="28.5" customHeight="1" x14ac:dyDescent="0.25">
      <c r="A64" s="42">
        <v>55</v>
      </c>
      <c r="B64" s="239" t="str">
        <f>IFERROR(VLOOKUP($C64,Nachschlagen!$B$2:$C$72,2, FALSE),"-")</f>
        <v>-</v>
      </c>
      <c r="C64" s="363"/>
      <c r="D64" s="364"/>
      <c r="E64" s="364"/>
      <c r="F64" s="364"/>
      <c r="G64" s="232"/>
    </row>
    <row r="65" spans="1:7" ht="28.5" customHeight="1" x14ac:dyDescent="0.25">
      <c r="A65" s="42">
        <v>56</v>
      </c>
      <c r="B65" s="239" t="str">
        <f>IFERROR(VLOOKUP($C65,Nachschlagen!$B$2:$C$72,2, FALSE),"-")</f>
        <v>-</v>
      </c>
      <c r="C65" s="363"/>
      <c r="D65" s="364"/>
      <c r="E65" s="364"/>
      <c r="F65" s="364"/>
      <c r="G65" s="232"/>
    </row>
    <row r="66" spans="1:7" ht="28.5" customHeight="1" x14ac:dyDescent="0.25">
      <c r="A66" s="42">
        <v>57</v>
      </c>
      <c r="B66" s="239" t="str">
        <f>IFERROR(VLOOKUP($C66,Nachschlagen!$B$2:$C$72,2, FALSE),"-")</f>
        <v>-</v>
      </c>
      <c r="C66" s="363"/>
      <c r="D66" s="364"/>
      <c r="E66" s="364"/>
      <c r="F66" s="364"/>
      <c r="G66" s="232"/>
    </row>
    <row r="67" spans="1:7" ht="28.5" customHeight="1" x14ac:dyDescent="0.25">
      <c r="A67" s="42">
        <v>58</v>
      </c>
      <c r="B67" s="239" t="str">
        <f>IFERROR(VLOOKUP($C67,Nachschlagen!$B$2:$C$72,2, FALSE),"-")</f>
        <v>-</v>
      </c>
      <c r="C67" s="363"/>
      <c r="D67" s="364"/>
      <c r="E67" s="364"/>
      <c r="F67" s="364"/>
      <c r="G67" s="232"/>
    </row>
    <row r="68" spans="1:7" ht="28.5" customHeight="1" x14ac:dyDescent="0.25">
      <c r="A68" s="42">
        <v>59</v>
      </c>
      <c r="B68" s="239" t="str">
        <f>IFERROR(VLOOKUP($C68,Nachschlagen!$B$2:$C$72,2, FALSE),"-")</f>
        <v>-</v>
      </c>
      <c r="C68" s="363"/>
      <c r="D68" s="364"/>
      <c r="E68" s="364"/>
      <c r="F68" s="364"/>
      <c r="G68" s="232"/>
    </row>
    <row r="69" spans="1:7" ht="28.5" customHeight="1" x14ac:dyDescent="0.25">
      <c r="A69" s="42">
        <v>60</v>
      </c>
      <c r="B69" s="239" t="str">
        <f>IFERROR(VLOOKUP($C69,Nachschlagen!$B$2:$C$72,2, FALSE),"-")</f>
        <v>-</v>
      </c>
      <c r="C69" s="363"/>
      <c r="D69" s="364"/>
      <c r="E69" s="364"/>
      <c r="F69" s="364"/>
      <c r="G69" s="232"/>
    </row>
    <row r="70" spans="1:7" ht="28.5" customHeight="1" x14ac:dyDescent="0.25">
      <c r="A70" s="42">
        <v>61</v>
      </c>
      <c r="B70" s="239" t="str">
        <f>IFERROR(VLOOKUP($C70,Nachschlagen!$B$2:$C$72,2, FALSE),"-")</f>
        <v>-</v>
      </c>
      <c r="C70" s="363"/>
      <c r="D70" s="364"/>
      <c r="E70" s="364"/>
      <c r="F70" s="364"/>
      <c r="G70" s="232"/>
    </row>
    <row r="71" spans="1:7" ht="28.5" customHeight="1" x14ac:dyDescent="0.25">
      <c r="A71" s="42">
        <v>62</v>
      </c>
      <c r="B71" s="239" t="str">
        <f>IFERROR(VLOOKUP($C71,Nachschlagen!$B$2:$C$72,2, FALSE),"-")</f>
        <v>-</v>
      </c>
      <c r="C71" s="363"/>
      <c r="D71" s="364"/>
      <c r="E71" s="364"/>
      <c r="F71" s="364"/>
      <c r="G71" s="232"/>
    </row>
    <row r="72" spans="1:7" ht="28.5" customHeight="1" x14ac:dyDescent="0.25">
      <c r="A72" s="42">
        <v>63</v>
      </c>
      <c r="B72" s="239" t="str">
        <f>IFERROR(VLOOKUP($C72,Nachschlagen!$B$2:$C$72,2, FALSE),"-")</f>
        <v>-</v>
      </c>
      <c r="C72" s="363"/>
      <c r="D72" s="364"/>
      <c r="E72" s="364"/>
      <c r="F72" s="364"/>
      <c r="G72" s="232"/>
    </row>
    <row r="73" spans="1:7" ht="28.5" customHeight="1" x14ac:dyDescent="0.25">
      <c r="A73" s="42">
        <v>64</v>
      </c>
      <c r="B73" s="239" t="str">
        <f>IFERROR(VLOOKUP($C73,Nachschlagen!$B$2:$C$72,2, FALSE),"-")</f>
        <v>-</v>
      </c>
      <c r="C73" s="363"/>
      <c r="D73" s="364"/>
      <c r="E73" s="364"/>
      <c r="F73" s="364"/>
      <c r="G73" s="232"/>
    </row>
    <row r="74" spans="1:7" ht="28.5" customHeight="1" x14ac:dyDescent="0.25">
      <c r="A74" s="42">
        <v>65</v>
      </c>
      <c r="B74" s="239" t="str">
        <f>IFERROR(VLOOKUP($C74,Nachschlagen!$B$2:$C$72,2, FALSE),"-")</f>
        <v>-</v>
      </c>
      <c r="C74" s="363"/>
      <c r="D74" s="364"/>
      <c r="E74" s="364"/>
      <c r="F74" s="364"/>
      <c r="G74" s="232"/>
    </row>
    <row r="75" spans="1:7" ht="28.5" customHeight="1" x14ac:dyDescent="0.25">
      <c r="A75" s="42">
        <v>66</v>
      </c>
      <c r="B75" s="239" t="str">
        <f>IFERROR(VLOOKUP($C75,Nachschlagen!$B$2:$C$72,2, FALSE),"-")</f>
        <v>-</v>
      </c>
      <c r="C75" s="363"/>
      <c r="D75" s="364"/>
      <c r="E75" s="364"/>
      <c r="F75" s="364"/>
      <c r="G75" s="232"/>
    </row>
    <row r="76" spans="1:7" ht="28.5" customHeight="1" x14ac:dyDescent="0.25">
      <c r="A76" s="42">
        <v>67</v>
      </c>
      <c r="B76" s="239" t="str">
        <f>IFERROR(VLOOKUP($C76,Nachschlagen!$B$2:$C$72,2, FALSE),"-")</f>
        <v>-</v>
      </c>
      <c r="C76" s="363"/>
      <c r="D76" s="364"/>
      <c r="E76" s="364"/>
      <c r="F76" s="364"/>
      <c r="G76" s="232"/>
    </row>
    <row r="77" spans="1:7" ht="28.5" customHeight="1" x14ac:dyDescent="0.25">
      <c r="A77" s="42">
        <v>68</v>
      </c>
      <c r="B77" s="239" t="str">
        <f>IFERROR(VLOOKUP($C77,Nachschlagen!$B$2:$C$72,2, FALSE),"-")</f>
        <v>-</v>
      </c>
      <c r="C77" s="363"/>
      <c r="D77" s="364"/>
      <c r="E77" s="364"/>
      <c r="F77" s="364"/>
      <c r="G77" s="232"/>
    </row>
    <row r="78" spans="1:7" ht="28.5" customHeight="1" x14ac:dyDescent="0.25">
      <c r="A78" s="42">
        <v>69</v>
      </c>
      <c r="B78" s="239" t="str">
        <f>IFERROR(VLOOKUP($C78,Nachschlagen!$B$2:$C$72,2, FALSE),"-")</f>
        <v>-</v>
      </c>
      <c r="C78" s="363"/>
      <c r="D78" s="364"/>
      <c r="E78" s="364"/>
      <c r="F78" s="364"/>
      <c r="G78" s="232"/>
    </row>
    <row r="79" spans="1:7" ht="28.5" customHeight="1" x14ac:dyDescent="0.25">
      <c r="A79" s="42">
        <v>70</v>
      </c>
      <c r="B79" s="239" t="str">
        <f>IFERROR(VLOOKUP($C79,Nachschlagen!$B$2:$C$72,2, FALSE),"-")</f>
        <v>-</v>
      </c>
      <c r="C79" s="363"/>
      <c r="D79" s="364"/>
      <c r="E79" s="364"/>
      <c r="F79" s="364"/>
      <c r="G79" s="232"/>
    </row>
    <row r="80" spans="1:7" ht="28.5" customHeight="1" x14ac:dyDescent="0.25">
      <c r="A80" s="42">
        <v>71</v>
      </c>
      <c r="B80" s="239" t="str">
        <f>IFERROR(VLOOKUP($C80,Nachschlagen!$B$2:$C$72,2, FALSE),"-")</f>
        <v>-</v>
      </c>
      <c r="C80" s="363"/>
      <c r="D80" s="364"/>
      <c r="E80" s="364"/>
      <c r="F80" s="364"/>
      <c r="G80" s="232"/>
    </row>
    <row r="81" spans="1:7" ht="28.5" customHeight="1" x14ac:dyDescent="0.25">
      <c r="A81" s="42">
        <v>72</v>
      </c>
      <c r="B81" s="239" t="str">
        <f>IFERROR(VLOOKUP($C81,Nachschlagen!$B$2:$C$72,2, FALSE),"-")</f>
        <v>-</v>
      </c>
      <c r="C81" s="363"/>
      <c r="D81" s="364"/>
      <c r="E81" s="364"/>
      <c r="F81" s="364"/>
      <c r="G81" s="232"/>
    </row>
    <row r="82" spans="1:7" ht="28.5" customHeight="1" x14ac:dyDescent="0.25">
      <c r="A82" s="42">
        <v>73</v>
      </c>
      <c r="B82" s="239" t="str">
        <f>IFERROR(VLOOKUP($C82,Nachschlagen!$B$2:$C$72,2, FALSE),"-")</f>
        <v>-</v>
      </c>
      <c r="C82" s="363"/>
      <c r="D82" s="364"/>
      <c r="E82" s="364"/>
      <c r="F82" s="364"/>
      <c r="G82" s="232"/>
    </row>
    <row r="83" spans="1:7" ht="28.5" customHeight="1" x14ac:dyDescent="0.25">
      <c r="A83" s="42">
        <v>74</v>
      </c>
      <c r="B83" s="239" t="str">
        <f>IFERROR(VLOOKUP($C83,Nachschlagen!$B$2:$C$72,2, FALSE),"-")</f>
        <v>-</v>
      </c>
      <c r="C83" s="363"/>
      <c r="D83" s="364"/>
      <c r="E83" s="364"/>
      <c r="F83" s="364"/>
      <c r="G83" s="232"/>
    </row>
    <row r="84" spans="1:7" ht="28.5" customHeight="1" x14ac:dyDescent="0.25">
      <c r="A84" s="42">
        <v>75</v>
      </c>
      <c r="B84" s="239" t="str">
        <f>IFERROR(VLOOKUP($C84,Nachschlagen!$B$2:$C$72,2, FALSE),"-")</f>
        <v>-</v>
      </c>
      <c r="C84" s="363"/>
      <c r="D84" s="364"/>
      <c r="E84" s="364"/>
      <c r="F84" s="364"/>
      <c r="G84" s="232"/>
    </row>
    <row r="85" spans="1:7" ht="28.5" customHeight="1" x14ac:dyDescent="0.25">
      <c r="A85" s="42">
        <v>76</v>
      </c>
      <c r="B85" s="239" t="str">
        <f>IFERROR(VLOOKUP($C85,Nachschlagen!$B$2:$C$72,2, FALSE),"-")</f>
        <v>-</v>
      </c>
      <c r="C85" s="363"/>
      <c r="D85" s="364"/>
      <c r="E85" s="364"/>
      <c r="F85" s="364"/>
      <c r="G85" s="232"/>
    </row>
    <row r="86" spans="1:7" ht="28.5" customHeight="1" x14ac:dyDescent="0.25">
      <c r="A86" s="42">
        <v>77</v>
      </c>
      <c r="B86" s="239" t="str">
        <f>IFERROR(VLOOKUP($C86,Nachschlagen!$B$2:$C$72,2, FALSE),"-")</f>
        <v>-</v>
      </c>
      <c r="C86" s="363"/>
      <c r="D86" s="364"/>
      <c r="E86" s="364"/>
      <c r="F86" s="364"/>
      <c r="G86" s="232"/>
    </row>
    <row r="87" spans="1:7" ht="28.5" customHeight="1" x14ac:dyDescent="0.25">
      <c r="A87" s="42">
        <v>78</v>
      </c>
      <c r="B87" s="239" t="str">
        <f>IFERROR(VLOOKUP($C87,Nachschlagen!$B$2:$C$72,2, FALSE),"-")</f>
        <v>-</v>
      </c>
      <c r="C87" s="363"/>
      <c r="D87" s="364"/>
      <c r="E87" s="364"/>
      <c r="F87" s="364"/>
      <c r="G87" s="232"/>
    </row>
    <row r="88" spans="1:7" ht="28.5" customHeight="1" x14ac:dyDescent="0.25">
      <c r="A88" s="42">
        <v>79</v>
      </c>
      <c r="B88" s="239" t="str">
        <f>IFERROR(VLOOKUP($C88,Nachschlagen!$B$2:$C$72,2, FALSE),"-")</f>
        <v>-</v>
      </c>
      <c r="C88" s="363"/>
      <c r="D88" s="364"/>
      <c r="E88" s="364"/>
      <c r="F88" s="364"/>
      <c r="G88" s="232"/>
    </row>
    <row r="89" spans="1:7" ht="28.5" customHeight="1" x14ac:dyDescent="0.25">
      <c r="A89" s="42">
        <v>80</v>
      </c>
      <c r="B89" s="239" t="str">
        <f>IFERROR(VLOOKUP($C89,Nachschlagen!$B$2:$C$72,2, FALSE),"-")</f>
        <v>-</v>
      </c>
      <c r="C89" s="363"/>
      <c r="D89" s="364"/>
      <c r="E89" s="364"/>
      <c r="F89" s="364"/>
      <c r="G89" s="232"/>
    </row>
    <row r="90" spans="1:7" ht="28.5" customHeight="1" x14ac:dyDescent="0.25">
      <c r="A90" s="42">
        <v>81</v>
      </c>
      <c r="B90" s="239" t="str">
        <f>IFERROR(VLOOKUP($C90,Nachschlagen!$B$2:$C$72,2, FALSE),"-")</f>
        <v>-</v>
      </c>
      <c r="C90" s="363"/>
      <c r="D90" s="364"/>
      <c r="E90" s="364"/>
      <c r="F90" s="364"/>
      <c r="G90" s="232"/>
    </row>
    <row r="91" spans="1:7" ht="28.5" customHeight="1" x14ac:dyDescent="0.25">
      <c r="A91" s="42">
        <v>82</v>
      </c>
      <c r="B91" s="239" t="str">
        <f>IFERROR(VLOOKUP($C91,Nachschlagen!$B$2:$C$72,2, FALSE),"-")</f>
        <v>-</v>
      </c>
      <c r="C91" s="363"/>
      <c r="D91" s="364"/>
      <c r="E91" s="364"/>
      <c r="F91" s="364"/>
      <c r="G91" s="232"/>
    </row>
    <row r="92" spans="1:7" ht="28.5" customHeight="1" x14ac:dyDescent="0.25">
      <c r="A92" s="42">
        <v>83</v>
      </c>
      <c r="B92" s="239" t="str">
        <f>IFERROR(VLOOKUP($C92,Nachschlagen!$B$2:$C$72,2, FALSE),"-")</f>
        <v>-</v>
      </c>
      <c r="C92" s="363"/>
      <c r="D92" s="364"/>
      <c r="E92" s="364"/>
      <c r="F92" s="364"/>
      <c r="G92" s="232"/>
    </row>
    <row r="93" spans="1:7" ht="28.5" customHeight="1" x14ac:dyDescent="0.25">
      <c r="A93" s="42">
        <v>84</v>
      </c>
      <c r="B93" s="239" t="str">
        <f>IFERROR(VLOOKUP($C93,Nachschlagen!$B$2:$C$72,2, FALSE),"-")</f>
        <v>-</v>
      </c>
      <c r="C93" s="363"/>
      <c r="D93" s="364"/>
      <c r="E93" s="364"/>
      <c r="F93" s="364"/>
      <c r="G93" s="232"/>
    </row>
    <row r="94" spans="1:7" ht="28.5" customHeight="1" x14ac:dyDescent="0.25">
      <c r="A94" s="42">
        <v>85</v>
      </c>
      <c r="B94" s="239" t="str">
        <f>IFERROR(VLOOKUP($C94,Nachschlagen!$B$2:$C$72,2, FALSE),"-")</f>
        <v>-</v>
      </c>
      <c r="C94" s="363"/>
      <c r="D94" s="364"/>
      <c r="E94" s="364"/>
      <c r="F94" s="364"/>
      <c r="G94" s="232"/>
    </row>
    <row r="95" spans="1:7" ht="28.5" customHeight="1" x14ac:dyDescent="0.25">
      <c r="A95" s="42">
        <v>86</v>
      </c>
      <c r="B95" s="239" t="str">
        <f>IFERROR(VLOOKUP($C95,Nachschlagen!$B$2:$C$72,2, FALSE),"-")</f>
        <v>-</v>
      </c>
      <c r="C95" s="363"/>
      <c r="D95" s="364"/>
      <c r="E95" s="364"/>
      <c r="F95" s="364"/>
      <c r="G95" s="232"/>
    </row>
    <row r="96" spans="1:7" ht="28.5" customHeight="1" x14ac:dyDescent="0.25">
      <c r="A96" s="42">
        <v>87</v>
      </c>
      <c r="B96" s="239" t="str">
        <f>IFERROR(VLOOKUP($C96,Nachschlagen!$B$2:$C$72,2, FALSE),"-")</f>
        <v>-</v>
      </c>
      <c r="C96" s="363"/>
      <c r="D96" s="364"/>
      <c r="E96" s="364"/>
      <c r="F96" s="364"/>
      <c r="G96" s="232"/>
    </row>
    <row r="97" spans="1:7" ht="28.5" customHeight="1" x14ac:dyDescent="0.25">
      <c r="A97" s="42">
        <v>88</v>
      </c>
      <c r="B97" s="239" t="str">
        <f>IFERROR(VLOOKUP($C97,Nachschlagen!$B$2:$C$72,2, FALSE),"-")</f>
        <v>-</v>
      </c>
      <c r="C97" s="363"/>
      <c r="D97" s="364"/>
      <c r="E97" s="364"/>
      <c r="F97" s="364"/>
      <c r="G97" s="232"/>
    </row>
    <row r="98" spans="1:7" ht="28.5" customHeight="1" x14ac:dyDescent="0.25">
      <c r="A98" s="42">
        <v>89</v>
      </c>
      <c r="B98" s="239" t="str">
        <f>IFERROR(VLOOKUP($C98,Nachschlagen!$B$2:$C$72,2, FALSE),"-")</f>
        <v>-</v>
      </c>
      <c r="C98" s="363"/>
      <c r="D98" s="364"/>
      <c r="E98" s="364"/>
      <c r="F98" s="364"/>
      <c r="G98" s="232"/>
    </row>
    <row r="99" spans="1:7" ht="28.5" customHeight="1" x14ac:dyDescent="0.25">
      <c r="A99" s="42">
        <v>90</v>
      </c>
      <c r="B99" s="239" t="str">
        <f>IFERROR(VLOOKUP($C99,Nachschlagen!$B$2:$C$72,2, FALSE),"-")</f>
        <v>-</v>
      </c>
      <c r="C99" s="363"/>
      <c r="D99" s="364"/>
      <c r="E99" s="364"/>
      <c r="F99" s="364"/>
      <c r="G99" s="232"/>
    </row>
    <row r="100" spans="1:7" ht="28.5" customHeight="1" x14ac:dyDescent="0.25">
      <c r="A100" s="42">
        <v>91</v>
      </c>
      <c r="B100" s="239" t="str">
        <f>IFERROR(VLOOKUP($C100,Nachschlagen!$B$2:$C$72,2, FALSE),"-")</f>
        <v>-</v>
      </c>
      <c r="C100" s="363"/>
      <c r="D100" s="364"/>
      <c r="E100" s="364"/>
      <c r="F100" s="364"/>
      <c r="G100" s="232"/>
    </row>
    <row r="101" spans="1:7" ht="28.5" customHeight="1" x14ac:dyDescent="0.25">
      <c r="A101" s="42">
        <v>92</v>
      </c>
      <c r="B101" s="239" t="str">
        <f>IFERROR(VLOOKUP($C101,Nachschlagen!$B$2:$C$72,2, FALSE),"-")</f>
        <v>-</v>
      </c>
      <c r="C101" s="363"/>
      <c r="D101" s="364"/>
      <c r="E101" s="364"/>
      <c r="F101" s="364"/>
      <c r="G101" s="232"/>
    </row>
    <row r="102" spans="1:7" ht="28.5" customHeight="1" x14ac:dyDescent="0.25">
      <c r="A102" s="42">
        <v>93</v>
      </c>
      <c r="B102" s="239" t="str">
        <f>IFERROR(VLOOKUP($C102,Nachschlagen!$B$2:$C$72,2, FALSE),"-")</f>
        <v>-</v>
      </c>
      <c r="C102" s="363"/>
      <c r="D102" s="364"/>
      <c r="E102" s="364"/>
      <c r="F102" s="364"/>
      <c r="G102" s="232"/>
    </row>
    <row r="103" spans="1:7" ht="28.5" customHeight="1" x14ac:dyDescent="0.25">
      <c r="A103" s="42">
        <v>94</v>
      </c>
      <c r="B103" s="239" t="str">
        <f>IFERROR(VLOOKUP($C103,Nachschlagen!$B$2:$C$72,2, FALSE),"-")</f>
        <v>-</v>
      </c>
      <c r="C103" s="363"/>
      <c r="D103" s="364"/>
      <c r="E103" s="364"/>
      <c r="F103" s="364"/>
      <c r="G103" s="232"/>
    </row>
    <row r="104" spans="1:7" ht="28.5" customHeight="1" x14ac:dyDescent="0.25">
      <c r="A104" s="42">
        <v>95</v>
      </c>
      <c r="B104" s="239" t="str">
        <f>IFERROR(VLOOKUP($C104,Nachschlagen!$B$2:$C$72,2, FALSE),"-")</f>
        <v>-</v>
      </c>
      <c r="C104" s="363"/>
      <c r="D104" s="364"/>
      <c r="E104" s="364"/>
      <c r="F104" s="364"/>
      <c r="G104" s="232"/>
    </row>
    <row r="105" spans="1:7" ht="28.5" customHeight="1" x14ac:dyDescent="0.25">
      <c r="A105" s="42">
        <v>96</v>
      </c>
      <c r="B105" s="239" t="str">
        <f>IFERROR(VLOOKUP($C105,Nachschlagen!$B$2:$C$72,2, FALSE),"-")</f>
        <v>-</v>
      </c>
      <c r="C105" s="363"/>
      <c r="D105" s="364"/>
      <c r="E105" s="364"/>
      <c r="F105" s="364"/>
      <c r="G105" s="232"/>
    </row>
    <row r="106" spans="1:7" ht="28.5" customHeight="1" x14ac:dyDescent="0.25">
      <c r="A106" s="42">
        <v>97</v>
      </c>
      <c r="B106" s="239" t="str">
        <f>IFERROR(VLOOKUP($C106,Nachschlagen!$B$2:$C$72,2, FALSE),"-")</f>
        <v>-</v>
      </c>
      <c r="C106" s="363"/>
      <c r="D106" s="364"/>
      <c r="E106" s="364"/>
      <c r="F106" s="364"/>
      <c r="G106" s="232"/>
    </row>
    <row r="107" spans="1:7" ht="28.5" customHeight="1" x14ac:dyDescent="0.25">
      <c r="A107" s="42">
        <v>98</v>
      </c>
      <c r="B107" s="239" t="str">
        <f>IFERROR(VLOOKUP($C107,Nachschlagen!$B$2:$C$72,2, FALSE),"-")</f>
        <v>-</v>
      </c>
      <c r="C107" s="363"/>
      <c r="D107" s="364"/>
      <c r="E107" s="364"/>
      <c r="F107" s="364"/>
      <c r="G107" s="232"/>
    </row>
    <row r="108" spans="1:7" ht="28.5" customHeight="1" x14ac:dyDescent="0.25">
      <c r="A108" s="42">
        <v>99</v>
      </c>
      <c r="B108" s="239" t="str">
        <f>IFERROR(VLOOKUP($C108,Nachschlagen!$B$2:$C$72,2, FALSE),"-")</f>
        <v>-</v>
      </c>
      <c r="C108" s="363"/>
      <c r="D108" s="364"/>
      <c r="E108" s="364"/>
      <c r="F108" s="364"/>
      <c r="G108" s="232"/>
    </row>
    <row r="109" spans="1:7" ht="28.5" customHeight="1" x14ac:dyDescent="0.25">
      <c r="A109" s="42">
        <v>100</v>
      </c>
      <c r="B109" s="239" t="str">
        <f>IFERROR(VLOOKUP($C109,Nachschlagen!$B$2:$C$72,2, FALSE),"-")</f>
        <v>-</v>
      </c>
      <c r="C109" s="363"/>
      <c r="D109" s="364"/>
      <c r="E109" s="364"/>
      <c r="F109" s="364"/>
      <c r="G109" s="232"/>
    </row>
  </sheetData>
  <sheetProtection algorithmName="SHA-512" hashValue="I5ro/8j8mpW9kAUNim9rZQHrTAOUHG2gKMpkhOOxTcacalt9WzOZTB9oIzGOt44um4IesFdT8CkOtx+aRvMeuw==" saltValue="qMNt3j56qJ6O8jZJdQZroA==" spinCount="100000" sheet="1" objects="1" scenarios="1"/>
  <conditionalFormatting sqref="B10:B109">
    <cfRule type="beginsWith" dxfId="18" priority="1" operator="beginsWith" text="B">
      <formula>LEFT(B10,LEN("B"))="B"</formula>
    </cfRule>
    <cfRule type="containsText" dxfId="17" priority="2" operator="containsText" text="C">
      <formula>NOT(ISERROR(SEARCH("C",B10)))</formula>
    </cfRule>
  </conditionalFormatting>
  <dataValidations count="2">
    <dataValidation type="list" allowBlank="1" showInputMessage="1" showErrorMessage="1" sqref="F10:F109">
      <formula1>Kooperationspartner</formula1>
    </dataValidation>
    <dataValidation type="list" allowBlank="1" showInputMessage="1" showErrorMessage="1" sqref="C10:C109">
      <formula1>CHOOSE(MATCH($E$6,Finanzierung,0),Fehlbedarf,Fehlbedarf_Plus,Standardeinheitskosten,Lump_Sums)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54" fitToHeight="0" orientation="landscape" r:id="rId1"/>
  <headerFooter>
    <oddHeader>&amp;L&amp;G&amp;R&amp;G</oddHeader>
    <oddFooter>&amp;L&amp;F
&amp;A&amp;CFinanzantrag_Ls_V4_5_210415&amp;RSeite &amp;P von &amp;N</oddFooter>
  </headerFooter>
  <rowBreaks count="3" manualBreakCount="3">
    <brk id="34" max="10" man="1"/>
    <brk id="59" max="10" man="1"/>
    <brk id="84" max="1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109"/>
  <sheetViews>
    <sheetView showGridLines="0" zoomScaleNormal="100" zoomScalePageLayoutView="70" workbookViewId="0">
      <selection activeCell="C10" sqref="C10"/>
    </sheetView>
  </sheetViews>
  <sheetFormatPr baseColWidth="10" defaultColWidth="11.44140625" defaultRowHeight="13.8" x14ac:dyDescent="0.25"/>
  <cols>
    <col min="1" max="1" width="7" style="114" customWidth="1"/>
    <col min="2" max="2" width="15.88671875" style="114" bestFit="1" customWidth="1"/>
    <col min="3" max="3" width="42.6640625" style="14" customWidth="1"/>
    <col min="4" max="4" width="55.33203125" style="35" customWidth="1"/>
    <col min="5" max="5" width="87.5546875" style="13" customWidth="1"/>
    <col min="6" max="6" width="14.5546875" style="13" bestFit="1" customWidth="1"/>
    <col min="7" max="7" width="17.44140625" style="16" bestFit="1" customWidth="1"/>
    <col min="8" max="9" width="20.5546875" style="12" hidden="1" customWidth="1"/>
    <col min="10" max="10" width="20.5546875" style="114" hidden="1" customWidth="1"/>
    <col min="11" max="11" width="54.88671875" style="20" hidden="1" customWidth="1"/>
    <col min="12" max="12" width="14.109375" style="12" customWidth="1"/>
    <col min="13" max="13" width="14" style="12" customWidth="1"/>
    <col min="14" max="14" width="17.109375" style="20" customWidth="1"/>
    <col min="15" max="16384" width="11.44140625" style="12"/>
  </cols>
  <sheetData>
    <row r="1" spans="1:14" ht="17.399999999999999" x14ac:dyDescent="0.25">
      <c r="A1" s="200" t="s">
        <v>354</v>
      </c>
      <c r="B1" s="12"/>
    </row>
    <row r="3" spans="1:14" s="3" customFormat="1" ht="15" x14ac:dyDescent="0.25">
      <c r="A3" s="112"/>
      <c r="B3" s="112"/>
      <c r="C3" s="4" t="s">
        <v>68</v>
      </c>
      <c r="D3" s="215">
        <f>Deckblatt!$C$20</f>
        <v>0</v>
      </c>
      <c r="E3" s="195"/>
      <c r="F3" s="195"/>
      <c r="G3" s="27"/>
      <c r="J3" s="112"/>
      <c r="K3" s="18"/>
      <c r="N3" s="18"/>
    </row>
    <row r="4" spans="1:14" s="3" customFormat="1" ht="15" x14ac:dyDescent="0.25">
      <c r="A4" s="112"/>
      <c r="B4" s="112"/>
      <c r="C4" s="4" t="s">
        <v>69</v>
      </c>
      <c r="D4" s="194">
        <f>Deckblatt!C30</f>
        <v>0</v>
      </c>
      <c r="E4" s="195"/>
      <c r="F4" s="195"/>
      <c r="G4" s="27"/>
      <c r="J4" s="112"/>
      <c r="K4" s="18"/>
      <c r="N4" s="18"/>
    </row>
    <row r="5" spans="1:14" s="3" customFormat="1" ht="15" x14ac:dyDescent="0.25">
      <c r="A5" s="112"/>
      <c r="B5" s="112"/>
      <c r="C5" s="4" t="s">
        <v>71</v>
      </c>
      <c r="D5" s="216" t="str">
        <f>CONCATENATE(TEXT(von,"tt.MM.jjjj"),"  bis  ",TEXT(bis,"tt.MM.jjjj"))</f>
        <v>00.01.1900  bis  00.01.1900</v>
      </c>
      <c r="E5" s="155"/>
      <c r="F5" s="155"/>
      <c r="G5" s="27"/>
      <c r="J5" s="112"/>
      <c r="K5" s="18"/>
      <c r="N5" s="18"/>
    </row>
    <row r="6" spans="1:14" s="3" customFormat="1" ht="15" x14ac:dyDescent="0.25">
      <c r="A6" s="112"/>
      <c r="B6" s="112"/>
      <c r="C6" s="4" t="s">
        <v>86</v>
      </c>
      <c r="D6" s="217" t="str">
        <f>'FP Teilziel'!D6</f>
        <v>Lump-sums</v>
      </c>
      <c r="E6" s="480" t="s">
        <v>89</v>
      </c>
      <c r="F6" s="156"/>
      <c r="G6" s="17"/>
      <c r="J6" s="112"/>
      <c r="K6" s="18"/>
      <c r="N6" s="18"/>
    </row>
    <row r="7" spans="1:14" s="3" customFormat="1" ht="15" x14ac:dyDescent="0.25">
      <c r="A7" s="112"/>
      <c r="B7" s="112"/>
      <c r="C7" s="4" t="s">
        <v>131</v>
      </c>
      <c r="D7" s="194" t="str">
        <f>Deckblatt!C9</f>
        <v>bitte auswählen</v>
      </c>
      <c r="E7" s="195"/>
      <c r="F7" s="195"/>
      <c r="G7" s="17"/>
      <c r="J7" s="112"/>
      <c r="K7" s="18"/>
      <c r="N7" s="18"/>
    </row>
    <row r="8" spans="1:14" s="8" customFormat="1" ht="15" x14ac:dyDescent="0.25">
      <c r="A8" s="113"/>
      <c r="B8" s="113"/>
      <c r="C8" s="9"/>
      <c r="D8" s="28"/>
      <c r="E8" s="10"/>
      <c r="F8" s="10"/>
      <c r="G8" s="10"/>
      <c r="J8" s="113"/>
      <c r="K8" s="19"/>
      <c r="N8" s="19"/>
    </row>
    <row r="9" spans="1:14" s="39" customFormat="1" ht="39.6" x14ac:dyDescent="0.3">
      <c r="A9" s="40" t="s">
        <v>0</v>
      </c>
      <c r="B9" s="238" t="s">
        <v>114</v>
      </c>
      <c r="C9" s="40" t="s">
        <v>302</v>
      </c>
      <c r="D9" s="40" t="s">
        <v>227</v>
      </c>
      <c r="E9" s="40" t="s">
        <v>115</v>
      </c>
      <c r="F9" s="40" t="s">
        <v>228</v>
      </c>
      <c r="G9" s="41" t="s">
        <v>263</v>
      </c>
      <c r="H9" s="36" t="s">
        <v>116</v>
      </c>
      <c r="I9" s="37" t="s">
        <v>117</v>
      </c>
      <c r="J9" s="38" t="s">
        <v>67</v>
      </c>
    </row>
    <row r="10" spans="1:14" s="135" customFormat="1" ht="28.5" customHeight="1" x14ac:dyDescent="0.3">
      <c r="A10" s="116">
        <v>1</v>
      </c>
      <c r="B10" s="239" t="str">
        <f>IFERROR(VLOOKUP($C10,Nachschlagen!$B$2:$C$72,2, FALSE),"-")</f>
        <v>-</v>
      </c>
      <c r="C10" s="330"/>
      <c r="D10" s="331"/>
      <c r="E10" s="331"/>
      <c r="F10" s="331"/>
      <c r="G10" s="232"/>
      <c r="H10" s="132" t="e">
        <f>IF(I10="-","-",#REF!)</f>
        <v>#REF!</v>
      </c>
      <c r="I10" s="133" t="e">
        <f>IF(#REF!="","-",#REF!)</f>
        <v>#REF!</v>
      </c>
      <c r="J10" s="134" t="e">
        <f>IF(#REF!="","-",#REF!)</f>
        <v>#REF!</v>
      </c>
    </row>
    <row r="11" spans="1:14" s="137" customFormat="1" ht="28.5" customHeight="1" x14ac:dyDescent="0.3">
      <c r="A11" s="136">
        <v>2</v>
      </c>
      <c r="B11" s="239" t="str">
        <f>IFERROR(VLOOKUP($C11,Nachschlagen!$B$2:$C$72,2, FALSE),"-")</f>
        <v>-</v>
      </c>
      <c r="C11" s="330"/>
      <c r="D11" s="331"/>
      <c r="E11" s="331"/>
      <c r="F11" s="331"/>
      <c r="G11" s="232"/>
      <c r="H11" s="132" t="e">
        <f>IF(I11="-","-",#REF!)</f>
        <v>#REF!</v>
      </c>
      <c r="I11" s="133" t="e">
        <f>IF(#REF!="","-",#REF!)</f>
        <v>#REF!</v>
      </c>
      <c r="J11" s="134" t="e">
        <f>IF(#REF!="","-",#REF!)</f>
        <v>#REF!</v>
      </c>
    </row>
    <row r="12" spans="1:14" s="137" customFormat="1" ht="28.5" customHeight="1" x14ac:dyDescent="0.3">
      <c r="A12" s="116">
        <v>3</v>
      </c>
      <c r="B12" s="239" t="str">
        <f>IFERROR(VLOOKUP($C12,Nachschlagen!$B$2:$C$72,2, FALSE),"-")</f>
        <v>-</v>
      </c>
      <c r="C12" s="330"/>
      <c r="D12" s="331"/>
      <c r="E12" s="331"/>
      <c r="F12" s="331"/>
      <c r="G12" s="232"/>
      <c r="H12" s="132" t="e">
        <f>IF(I12="-","-",#REF!)</f>
        <v>#REF!</v>
      </c>
      <c r="I12" s="133" t="e">
        <f>IF(#REF!="","-",#REF!)</f>
        <v>#REF!</v>
      </c>
      <c r="J12" s="134" t="e">
        <f>IF(#REF!="","-",#REF!)</f>
        <v>#REF!</v>
      </c>
    </row>
    <row r="13" spans="1:14" s="137" customFormat="1" ht="28.5" customHeight="1" x14ac:dyDescent="0.3">
      <c r="A13" s="136">
        <v>4</v>
      </c>
      <c r="B13" s="239" t="str">
        <f>IFERROR(VLOOKUP($C13,Nachschlagen!$B$2:$C$72,2, FALSE),"-")</f>
        <v>-</v>
      </c>
      <c r="C13" s="330"/>
      <c r="D13" s="331"/>
      <c r="E13" s="331"/>
      <c r="F13" s="331"/>
      <c r="G13" s="232"/>
      <c r="H13" s="132" t="e">
        <f>IF(I13="-","-",#REF!)</f>
        <v>#REF!</v>
      </c>
      <c r="I13" s="133" t="e">
        <f>IF(#REF!="","-",#REF!)</f>
        <v>#REF!</v>
      </c>
      <c r="J13" s="134" t="e">
        <f>IF(#REF!="","-",#REF!)</f>
        <v>#REF!</v>
      </c>
    </row>
    <row r="14" spans="1:14" s="137" customFormat="1" ht="28.5" customHeight="1" x14ac:dyDescent="0.3">
      <c r="A14" s="116">
        <v>5</v>
      </c>
      <c r="B14" s="239" t="str">
        <f>IFERROR(VLOOKUP($C14,Nachschlagen!$B$2:$C$72,2, FALSE),"-")</f>
        <v>-</v>
      </c>
      <c r="C14" s="330"/>
      <c r="D14" s="331"/>
      <c r="E14" s="331"/>
      <c r="F14" s="331"/>
      <c r="G14" s="232"/>
      <c r="H14" s="132" t="e">
        <f>IF(I14="-","-",#REF!)</f>
        <v>#REF!</v>
      </c>
      <c r="I14" s="133" t="e">
        <f>IF(#REF!="","-",#REF!)</f>
        <v>#REF!</v>
      </c>
      <c r="J14" s="134" t="e">
        <f>IF(#REF!="","-",#REF!)</f>
        <v>#REF!</v>
      </c>
    </row>
    <row r="15" spans="1:14" s="137" customFormat="1" ht="28.5" customHeight="1" x14ac:dyDescent="0.3">
      <c r="A15" s="136">
        <v>6</v>
      </c>
      <c r="B15" s="239" t="str">
        <f>IFERROR(VLOOKUP($C15,Nachschlagen!$B$2:$C$72,2, FALSE),"-")</f>
        <v>-</v>
      </c>
      <c r="C15" s="330"/>
      <c r="D15" s="331"/>
      <c r="E15" s="331"/>
      <c r="F15" s="331"/>
      <c r="G15" s="232"/>
      <c r="H15" s="132" t="e">
        <f>IF(I15="-","-",#REF!)</f>
        <v>#REF!</v>
      </c>
      <c r="I15" s="133" t="e">
        <f>IF(#REF!="","-",#REF!)</f>
        <v>#REF!</v>
      </c>
      <c r="J15" s="134" t="e">
        <f>IF(#REF!="","-",#REF!)</f>
        <v>#REF!</v>
      </c>
    </row>
    <row r="16" spans="1:14" s="137" customFormat="1" ht="28.5" customHeight="1" x14ac:dyDescent="0.3">
      <c r="A16" s="116">
        <v>7</v>
      </c>
      <c r="B16" s="239" t="str">
        <f>IFERROR(VLOOKUP($C16,Nachschlagen!$B$2:$C$72,2, FALSE),"-")</f>
        <v>-</v>
      </c>
      <c r="C16" s="330"/>
      <c r="D16" s="331"/>
      <c r="E16" s="331"/>
      <c r="F16" s="331"/>
      <c r="G16" s="232"/>
      <c r="H16" s="132" t="e">
        <f>IF(I16="-","-",#REF!)</f>
        <v>#REF!</v>
      </c>
      <c r="I16" s="133" t="e">
        <f>IF(#REF!="","-",#REF!)</f>
        <v>#REF!</v>
      </c>
      <c r="J16" s="134" t="e">
        <f>IF(#REF!="","-",#REF!)</f>
        <v>#REF!</v>
      </c>
    </row>
    <row r="17" spans="1:11" s="137" customFormat="1" ht="28.5" customHeight="1" x14ac:dyDescent="0.3">
      <c r="A17" s="136">
        <v>8</v>
      </c>
      <c r="B17" s="239" t="str">
        <f>IFERROR(VLOOKUP($C17,Nachschlagen!$B$2:$C$72,2, FALSE),"-")</f>
        <v>-</v>
      </c>
      <c r="C17" s="330"/>
      <c r="D17" s="331"/>
      <c r="E17" s="331"/>
      <c r="F17" s="331"/>
      <c r="G17" s="232"/>
      <c r="H17" s="132" t="e">
        <f>IF(I17="-","-",#REF!)</f>
        <v>#REF!</v>
      </c>
      <c r="I17" s="133" t="e">
        <f>IF(#REF!="","-",#REF!)</f>
        <v>#REF!</v>
      </c>
      <c r="J17" s="134" t="e">
        <f>IF(#REF!="","-",#REF!)</f>
        <v>#REF!</v>
      </c>
    </row>
    <row r="18" spans="1:11" s="137" customFormat="1" ht="28.5" customHeight="1" x14ac:dyDescent="0.3">
      <c r="A18" s="116">
        <v>9</v>
      </c>
      <c r="B18" s="239" t="str">
        <f>IFERROR(VLOOKUP($C18,Nachschlagen!$B$2:$C$72,2, FALSE),"-")</f>
        <v>-</v>
      </c>
      <c r="C18" s="330"/>
      <c r="D18" s="331"/>
      <c r="E18" s="331"/>
      <c r="F18" s="331"/>
      <c r="G18" s="232"/>
      <c r="H18" s="132" t="e">
        <f>IF(I18="-","-",#REF!)</f>
        <v>#REF!</v>
      </c>
      <c r="I18" s="133" t="e">
        <f>IF(#REF!="","-",#REF!)</f>
        <v>#REF!</v>
      </c>
      <c r="J18" s="134" t="e">
        <f>IF(#REF!="","-",#REF!)</f>
        <v>#REF!</v>
      </c>
    </row>
    <row r="19" spans="1:11" s="137" customFormat="1" ht="28.5" customHeight="1" x14ac:dyDescent="0.3">
      <c r="A19" s="136">
        <v>10</v>
      </c>
      <c r="B19" s="239" t="str">
        <f>IFERROR(VLOOKUP($C19,Nachschlagen!$B$2:$C$72,2, FALSE),"-")</f>
        <v>-</v>
      </c>
      <c r="C19" s="330"/>
      <c r="D19" s="331"/>
      <c r="E19" s="331"/>
      <c r="F19" s="331"/>
      <c r="G19" s="232"/>
      <c r="H19" s="132" t="e">
        <f>IF(I19="-","-",#REF!)</f>
        <v>#REF!</v>
      </c>
      <c r="I19" s="133" t="e">
        <f>IF(#REF!="","-",#REF!)</f>
        <v>#REF!</v>
      </c>
      <c r="J19" s="134" t="e">
        <f>IF(#REF!="","-",#REF!)</f>
        <v>#REF!</v>
      </c>
    </row>
    <row r="20" spans="1:11" s="137" customFormat="1" ht="28.5" customHeight="1" x14ac:dyDescent="0.3">
      <c r="A20" s="116">
        <v>11</v>
      </c>
      <c r="B20" s="239" t="str">
        <f>IFERROR(VLOOKUP($C20,Nachschlagen!$B$2:$C$72,2, FALSE),"-")</f>
        <v>-</v>
      </c>
      <c r="C20" s="330"/>
      <c r="D20" s="331"/>
      <c r="E20" s="331"/>
      <c r="F20" s="331"/>
      <c r="G20" s="232"/>
      <c r="H20" s="132" t="e">
        <f>IF(I20="-","-",#REF!)</f>
        <v>#REF!</v>
      </c>
      <c r="I20" s="133" t="e">
        <f>IF(#REF!="","-",#REF!)</f>
        <v>#REF!</v>
      </c>
      <c r="J20" s="134" t="e">
        <f>IF(#REF!="","-",#REF!)</f>
        <v>#REF!</v>
      </c>
    </row>
    <row r="21" spans="1:11" s="137" customFormat="1" ht="28.5" customHeight="1" x14ac:dyDescent="0.3">
      <c r="A21" s="136">
        <v>12</v>
      </c>
      <c r="B21" s="239" t="str">
        <f>IFERROR(VLOOKUP($C21,Nachschlagen!$B$2:$C$72,2, FALSE),"-")</f>
        <v>-</v>
      </c>
      <c r="C21" s="330"/>
      <c r="D21" s="331"/>
      <c r="E21" s="331"/>
      <c r="F21" s="331"/>
      <c r="G21" s="232"/>
      <c r="H21" s="132" t="e">
        <f>IF(I21="-","-",#REF!)</f>
        <v>#REF!</v>
      </c>
      <c r="I21" s="133" t="e">
        <f>IF(#REF!="","-",#REF!)</f>
        <v>#REF!</v>
      </c>
      <c r="J21" s="134" t="e">
        <f>IF(#REF!="","-",#REF!)</f>
        <v>#REF!</v>
      </c>
    </row>
    <row r="22" spans="1:11" s="137" customFormat="1" ht="28.5" customHeight="1" x14ac:dyDescent="0.3">
      <c r="A22" s="116">
        <v>13</v>
      </c>
      <c r="B22" s="239" t="str">
        <f>IFERROR(VLOOKUP($C22,Nachschlagen!$B$2:$C$72,2, FALSE),"-")</f>
        <v>-</v>
      </c>
      <c r="C22" s="330"/>
      <c r="D22" s="331"/>
      <c r="E22" s="331"/>
      <c r="F22" s="331"/>
      <c r="G22" s="232"/>
      <c r="H22" s="132" t="e">
        <f>IF(I22="-","-",#REF!)</f>
        <v>#REF!</v>
      </c>
      <c r="I22" s="133" t="e">
        <f>IF(#REF!="","-",#REF!)</f>
        <v>#REF!</v>
      </c>
      <c r="J22" s="134" t="e">
        <f>IF(#REF!="","-",#REF!)</f>
        <v>#REF!</v>
      </c>
    </row>
    <row r="23" spans="1:11" s="137" customFormat="1" ht="28.5" customHeight="1" x14ac:dyDescent="0.3">
      <c r="A23" s="136">
        <v>14</v>
      </c>
      <c r="B23" s="239" t="str">
        <f>IFERROR(VLOOKUP($C23,Nachschlagen!$B$2:$C$72,2, FALSE),"-")</f>
        <v>-</v>
      </c>
      <c r="C23" s="330"/>
      <c r="D23" s="331"/>
      <c r="E23" s="331"/>
      <c r="F23" s="331"/>
      <c r="G23" s="232"/>
      <c r="H23" s="132" t="e">
        <f>IF(I23="-","-",#REF!)</f>
        <v>#REF!</v>
      </c>
      <c r="I23" s="133" t="e">
        <f>IF(#REF!="","-",#REF!)</f>
        <v>#REF!</v>
      </c>
      <c r="J23" s="134" t="e">
        <f>IF(#REF!="","-",#REF!)</f>
        <v>#REF!</v>
      </c>
    </row>
    <row r="24" spans="1:11" s="137" customFormat="1" ht="28.5" customHeight="1" x14ac:dyDescent="0.3">
      <c r="A24" s="116">
        <v>15</v>
      </c>
      <c r="B24" s="239" t="str">
        <f>IFERROR(VLOOKUP($C24,Nachschlagen!$B$2:$C$72,2, FALSE),"-")</f>
        <v>-</v>
      </c>
      <c r="C24" s="330"/>
      <c r="D24" s="331"/>
      <c r="E24" s="331"/>
      <c r="F24" s="331"/>
      <c r="G24" s="232"/>
      <c r="H24" s="132" t="e">
        <f>IF(I24="-","-",#REF!)</f>
        <v>#REF!</v>
      </c>
      <c r="I24" s="133" t="e">
        <f>IF(#REF!="","-",#REF!)</f>
        <v>#REF!</v>
      </c>
      <c r="J24" s="134" t="e">
        <f>IF(#REF!="","-",#REF!)</f>
        <v>#REF!</v>
      </c>
    </row>
    <row r="25" spans="1:11" s="137" customFormat="1" ht="28.5" customHeight="1" x14ac:dyDescent="0.3">
      <c r="A25" s="136">
        <v>16</v>
      </c>
      <c r="B25" s="239" t="str">
        <f>IFERROR(VLOOKUP($C25,Nachschlagen!$B$2:$C$72,2, FALSE),"-")</f>
        <v>-</v>
      </c>
      <c r="C25" s="330"/>
      <c r="D25" s="331"/>
      <c r="E25" s="331"/>
      <c r="F25" s="331"/>
      <c r="G25" s="232"/>
      <c r="H25" s="132" t="e">
        <f>IF(I25="-","-",#REF!)</f>
        <v>#REF!</v>
      </c>
      <c r="I25" s="133" t="e">
        <f>IF(#REF!="","-",#REF!)</f>
        <v>#REF!</v>
      </c>
      <c r="J25" s="134" t="e">
        <f>IF(#REF!="","-",#REF!)</f>
        <v>#REF!</v>
      </c>
    </row>
    <row r="26" spans="1:11" s="137" customFormat="1" ht="28.5" customHeight="1" x14ac:dyDescent="0.3">
      <c r="A26" s="116">
        <v>17</v>
      </c>
      <c r="B26" s="239" t="str">
        <f>IFERROR(VLOOKUP($C26,Nachschlagen!$B$2:$C$72,2, FALSE),"-")</f>
        <v>-</v>
      </c>
      <c r="C26" s="330"/>
      <c r="D26" s="331"/>
      <c r="E26" s="331"/>
      <c r="F26" s="331"/>
      <c r="G26" s="232"/>
      <c r="H26" s="132" t="e">
        <f>IF(I26="-","-",#REF!)</f>
        <v>#REF!</v>
      </c>
      <c r="I26" s="133" t="e">
        <f>IF(#REF!="","-",#REF!)</f>
        <v>#REF!</v>
      </c>
      <c r="J26" s="134" t="e">
        <f>IF(#REF!="","-",#REF!)</f>
        <v>#REF!</v>
      </c>
    </row>
    <row r="27" spans="1:11" s="137" customFormat="1" ht="28.5" customHeight="1" x14ac:dyDescent="0.3">
      <c r="A27" s="136">
        <v>18</v>
      </c>
      <c r="B27" s="239" t="str">
        <f>IFERROR(VLOOKUP($C27,Nachschlagen!$B$2:$C$72,2, FALSE),"-")</f>
        <v>-</v>
      </c>
      <c r="C27" s="330"/>
      <c r="D27" s="331"/>
      <c r="E27" s="331"/>
      <c r="F27" s="331"/>
      <c r="G27" s="232"/>
      <c r="H27" s="132" t="e">
        <f>IF(I27="-","-",#REF!)</f>
        <v>#REF!</v>
      </c>
      <c r="I27" s="133" t="e">
        <f>IF(#REF!="","-",#REF!)</f>
        <v>#REF!</v>
      </c>
      <c r="J27" s="134" t="e">
        <f>IF(#REF!="","-",#REF!)</f>
        <v>#REF!</v>
      </c>
    </row>
    <row r="28" spans="1:11" s="137" customFormat="1" ht="28.5" customHeight="1" x14ac:dyDescent="0.3">
      <c r="A28" s="116">
        <v>19</v>
      </c>
      <c r="B28" s="239" t="str">
        <f>IFERROR(VLOOKUP($C28,Nachschlagen!$B$2:$C$72,2, FALSE),"-")</f>
        <v>-</v>
      </c>
      <c r="C28" s="330"/>
      <c r="D28" s="331"/>
      <c r="E28" s="331"/>
      <c r="F28" s="331"/>
      <c r="G28" s="232"/>
      <c r="H28" s="132" t="e">
        <f>IF(I28="-","-",#REF!)</f>
        <v>#REF!</v>
      </c>
      <c r="I28" s="133" t="e">
        <f>IF(#REF!="","-",#REF!)</f>
        <v>#REF!</v>
      </c>
      <c r="J28" s="134" t="e">
        <f>IF(#REF!="","-",#REF!)</f>
        <v>#REF!</v>
      </c>
    </row>
    <row r="29" spans="1:11" s="137" customFormat="1" ht="28.5" customHeight="1" x14ac:dyDescent="0.3">
      <c r="A29" s="136">
        <v>20</v>
      </c>
      <c r="B29" s="239" t="str">
        <f>IFERROR(VLOOKUP($C29,Nachschlagen!$B$2:$C$72,2, FALSE),"-")</f>
        <v>-</v>
      </c>
      <c r="C29" s="330"/>
      <c r="D29" s="331"/>
      <c r="E29" s="331"/>
      <c r="F29" s="331"/>
      <c r="G29" s="232"/>
      <c r="H29" s="132" t="e">
        <f>IF(I29="-","-",#REF!)</f>
        <v>#REF!</v>
      </c>
      <c r="I29" s="133" t="e">
        <f>IF(#REF!="","-",#REF!)</f>
        <v>#REF!</v>
      </c>
      <c r="J29" s="134" t="e">
        <f>IF(#REF!="","-",#REF!)</f>
        <v>#REF!</v>
      </c>
    </row>
    <row r="30" spans="1:11" s="33" customFormat="1" ht="28.5" customHeight="1" x14ac:dyDescent="0.3">
      <c r="A30" s="29">
        <v>21</v>
      </c>
      <c r="B30" s="239" t="str">
        <f>IFERROR(VLOOKUP($C30,Nachschlagen!$B$2:$C$72,2, FALSE),"-")</f>
        <v>-</v>
      </c>
      <c r="C30" s="330"/>
      <c r="D30" s="331"/>
      <c r="E30" s="331"/>
      <c r="F30" s="331"/>
      <c r="G30" s="232"/>
      <c r="H30" s="30" t="e">
        <f>IF(J30="-","-",#REF!)</f>
        <v>#REF!</v>
      </c>
      <c r="I30" s="30" t="e">
        <f>IF(J30="-","-",#REF!)</f>
        <v>#REF!</v>
      </c>
      <c r="J30" s="31" t="e">
        <f>IF(#REF!="","-",#REF!)</f>
        <v>#REF!</v>
      </c>
      <c r="K30" s="32" t="e">
        <f>IF(#REF!="","-",#REF!)</f>
        <v>#REF!</v>
      </c>
    </row>
    <row r="31" spans="1:11" s="33" customFormat="1" ht="28.5" customHeight="1" x14ac:dyDescent="0.3">
      <c r="A31" s="42">
        <v>22</v>
      </c>
      <c r="B31" s="239" t="str">
        <f>IFERROR(VLOOKUP($C31,Nachschlagen!$B$2:$C$72,2, FALSE),"-")</f>
        <v>-</v>
      </c>
      <c r="C31" s="330"/>
      <c r="D31" s="331"/>
      <c r="E31" s="331"/>
      <c r="F31" s="331"/>
      <c r="G31" s="232"/>
      <c r="H31" s="30" t="e">
        <f>IF(J31="-","-",#REF!)</f>
        <v>#REF!</v>
      </c>
      <c r="I31" s="30" t="e">
        <f>IF(J31="-","-",#REF!)</f>
        <v>#REF!</v>
      </c>
      <c r="J31" s="31" t="e">
        <f>IF(#REF!="","-",#REF!)</f>
        <v>#REF!</v>
      </c>
      <c r="K31" s="32" t="e">
        <f>IF(#REF!="","-",#REF!)</f>
        <v>#REF!</v>
      </c>
    </row>
    <row r="32" spans="1:11" s="33" customFormat="1" ht="28.5" customHeight="1" x14ac:dyDescent="0.3">
      <c r="A32" s="29">
        <v>23</v>
      </c>
      <c r="B32" s="239" t="str">
        <f>IFERROR(VLOOKUP($C32,Nachschlagen!$B$2:$C$72,2, FALSE),"-")</f>
        <v>-</v>
      </c>
      <c r="C32" s="330"/>
      <c r="D32" s="331"/>
      <c r="E32" s="331"/>
      <c r="F32" s="331"/>
      <c r="G32" s="232"/>
      <c r="H32" s="30" t="e">
        <f>IF(J32="-","-",#REF!)</f>
        <v>#REF!</v>
      </c>
      <c r="I32" s="30" t="e">
        <f>IF(J32="-","-",#REF!)</f>
        <v>#REF!</v>
      </c>
      <c r="J32" s="31" t="e">
        <f>IF(#REF!="","-",#REF!)</f>
        <v>#REF!</v>
      </c>
      <c r="K32" s="32" t="e">
        <f>IF(#REF!="","-",#REF!)</f>
        <v>#REF!</v>
      </c>
    </row>
    <row r="33" spans="1:11" s="33" customFormat="1" ht="28.5" customHeight="1" x14ac:dyDescent="0.3">
      <c r="A33" s="42">
        <v>24</v>
      </c>
      <c r="B33" s="239" t="str">
        <f>IFERROR(VLOOKUP($C33,Nachschlagen!$B$2:$C$72,2, FALSE),"-")</f>
        <v>-</v>
      </c>
      <c r="C33" s="330"/>
      <c r="D33" s="331"/>
      <c r="E33" s="331"/>
      <c r="F33" s="331"/>
      <c r="G33" s="232"/>
      <c r="H33" s="30" t="e">
        <f>IF(J33="-","-",#REF!)</f>
        <v>#REF!</v>
      </c>
      <c r="I33" s="30" t="e">
        <f>IF(J33="-","-",#REF!)</f>
        <v>#REF!</v>
      </c>
      <c r="J33" s="31" t="e">
        <f>IF(#REF!="","-",#REF!)</f>
        <v>#REF!</v>
      </c>
      <c r="K33" s="32" t="e">
        <f>IF(#REF!="","-",#REF!)</f>
        <v>#REF!</v>
      </c>
    </row>
    <row r="34" spans="1:11" s="33" customFormat="1" ht="28.5" customHeight="1" x14ac:dyDescent="0.3">
      <c r="A34" s="29">
        <v>25</v>
      </c>
      <c r="B34" s="239" t="str">
        <f>IFERROR(VLOOKUP($C34,Nachschlagen!$B$2:$C$72,2, FALSE),"-")</f>
        <v>-</v>
      </c>
      <c r="C34" s="330"/>
      <c r="D34" s="331"/>
      <c r="E34" s="331"/>
      <c r="F34" s="331"/>
      <c r="G34" s="232"/>
      <c r="H34" s="30" t="e">
        <f>IF(J34="-","-",#REF!)</f>
        <v>#REF!</v>
      </c>
      <c r="I34" s="30" t="e">
        <f>IF(J34="-","-",#REF!)</f>
        <v>#REF!</v>
      </c>
      <c r="J34" s="31" t="e">
        <f>IF(#REF!="","-",#REF!)</f>
        <v>#REF!</v>
      </c>
      <c r="K34" s="32" t="e">
        <f>IF(#REF!="","-",#REF!)</f>
        <v>#REF!</v>
      </c>
    </row>
    <row r="35" spans="1:11" s="33" customFormat="1" ht="28.5" customHeight="1" x14ac:dyDescent="0.3">
      <c r="A35" s="42">
        <v>26</v>
      </c>
      <c r="B35" s="239" t="str">
        <f>IFERROR(VLOOKUP($C35,Nachschlagen!$B$2:$C$72,2, FALSE),"-")</f>
        <v>-</v>
      </c>
      <c r="C35" s="330"/>
      <c r="D35" s="331"/>
      <c r="E35" s="331"/>
      <c r="F35" s="331"/>
      <c r="G35" s="232"/>
      <c r="H35" s="30" t="e">
        <f>IF(J35="-","-",#REF!)</f>
        <v>#REF!</v>
      </c>
      <c r="I35" s="30" t="e">
        <f>IF(J35="-","-",#REF!)</f>
        <v>#REF!</v>
      </c>
      <c r="J35" s="31" t="e">
        <f>IF(#REF!="","-",#REF!)</f>
        <v>#REF!</v>
      </c>
      <c r="K35" s="32" t="e">
        <f>IF(#REF!="","-",#REF!)</f>
        <v>#REF!</v>
      </c>
    </row>
    <row r="36" spans="1:11" s="33" customFormat="1" ht="28.5" customHeight="1" x14ac:dyDescent="0.3">
      <c r="A36" s="29">
        <v>27</v>
      </c>
      <c r="B36" s="239" t="str">
        <f>IFERROR(VLOOKUP($C36,Nachschlagen!$B$2:$C$72,2, FALSE),"-")</f>
        <v>-</v>
      </c>
      <c r="C36" s="330"/>
      <c r="D36" s="331"/>
      <c r="E36" s="331"/>
      <c r="F36" s="331"/>
      <c r="G36" s="232"/>
      <c r="H36" s="30" t="e">
        <f>IF(J36="-","-",#REF!)</f>
        <v>#REF!</v>
      </c>
      <c r="I36" s="30" t="e">
        <f>IF(J36="-","-",#REF!)</f>
        <v>#REF!</v>
      </c>
      <c r="J36" s="31" t="e">
        <f>IF(#REF!="","-",#REF!)</f>
        <v>#REF!</v>
      </c>
      <c r="K36" s="32" t="e">
        <f>IF(#REF!="","-",#REF!)</f>
        <v>#REF!</v>
      </c>
    </row>
    <row r="37" spans="1:11" s="33" customFormat="1" ht="28.5" customHeight="1" x14ac:dyDescent="0.3">
      <c r="A37" s="42">
        <v>28</v>
      </c>
      <c r="B37" s="239" t="str">
        <f>IFERROR(VLOOKUP($C37,Nachschlagen!$B$2:$C$72,2, FALSE),"-")</f>
        <v>-</v>
      </c>
      <c r="C37" s="330"/>
      <c r="D37" s="331"/>
      <c r="E37" s="331"/>
      <c r="F37" s="331"/>
      <c r="G37" s="232"/>
      <c r="H37" s="30" t="e">
        <f>IF(J37="-","-",#REF!)</f>
        <v>#REF!</v>
      </c>
      <c r="I37" s="30" t="e">
        <f>IF(J37="-","-",#REF!)</f>
        <v>#REF!</v>
      </c>
      <c r="J37" s="31" t="e">
        <f>IF(#REF!="","-",#REF!)</f>
        <v>#REF!</v>
      </c>
      <c r="K37" s="32" t="e">
        <f>IF(#REF!="","-",#REF!)</f>
        <v>#REF!</v>
      </c>
    </row>
    <row r="38" spans="1:11" s="33" customFormat="1" ht="28.5" customHeight="1" x14ac:dyDescent="0.3">
      <c r="A38" s="29">
        <v>29</v>
      </c>
      <c r="B38" s="239" t="str">
        <f>IFERROR(VLOOKUP($C38,Nachschlagen!$B$2:$C$72,2, FALSE),"-")</f>
        <v>-</v>
      </c>
      <c r="C38" s="330"/>
      <c r="D38" s="331"/>
      <c r="E38" s="331"/>
      <c r="F38" s="331"/>
      <c r="G38" s="232"/>
      <c r="H38" s="30" t="e">
        <f>IF(J38="-","-",#REF!)</f>
        <v>#REF!</v>
      </c>
      <c r="I38" s="30" t="e">
        <f>IF(J38="-","-",#REF!)</f>
        <v>#REF!</v>
      </c>
      <c r="J38" s="31" t="e">
        <f>IF(#REF!="","-",#REF!)</f>
        <v>#REF!</v>
      </c>
      <c r="K38" s="32" t="e">
        <f>IF(#REF!="","-",#REF!)</f>
        <v>#REF!</v>
      </c>
    </row>
    <row r="39" spans="1:11" s="33" customFormat="1" ht="28.5" customHeight="1" x14ac:dyDescent="0.3">
      <c r="A39" s="42">
        <v>30</v>
      </c>
      <c r="B39" s="239" t="str">
        <f>IFERROR(VLOOKUP($C39,Nachschlagen!$B$2:$C$72,2, FALSE),"-")</f>
        <v>-</v>
      </c>
      <c r="C39" s="330"/>
      <c r="D39" s="331"/>
      <c r="E39" s="331"/>
      <c r="F39" s="331"/>
      <c r="G39" s="232"/>
      <c r="H39" s="30" t="e">
        <f>IF(J39="-","-",#REF!)</f>
        <v>#REF!</v>
      </c>
      <c r="I39" s="30" t="e">
        <f>IF(J39="-","-",#REF!)</f>
        <v>#REF!</v>
      </c>
      <c r="J39" s="31" t="e">
        <f>IF(#REF!="","-",#REF!)</f>
        <v>#REF!</v>
      </c>
      <c r="K39" s="32" t="e">
        <f>IF(#REF!="","-",#REF!)</f>
        <v>#REF!</v>
      </c>
    </row>
    <row r="40" spans="1:11" s="33" customFormat="1" ht="28.5" customHeight="1" x14ac:dyDescent="0.3">
      <c r="A40" s="29">
        <v>31</v>
      </c>
      <c r="B40" s="239" t="str">
        <f>IFERROR(VLOOKUP($C40,Nachschlagen!$B$2:$C$72,2, FALSE),"-")</f>
        <v>-</v>
      </c>
      <c r="C40" s="330"/>
      <c r="D40" s="331"/>
      <c r="E40" s="331"/>
      <c r="F40" s="331"/>
      <c r="G40" s="232"/>
      <c r="H40" s="30" t="e">
        <f>IF(J40="-","-",#REF!)</f>
        <v>#REF!</v>
      </c>
      <c r="I40" s="30" t="e">
        <f>IF(J40="-","-",#REF!)</f>
        <v>#REF!</v>
      </c>
      <c r="J40" s="31" t="e">
        <f>IF(#REF!="","-",#REF!)</f>
        <v>#REF!</v>
      </c>
      <c r="K40" s="32" t="e">
        <f>IF(#REF!="","-",#REF!)</f>
        <v>#REF!</v>
      </c>
    </row>
    <row r="41" spans="1:11" s="33" customFormat="1" ht="28.5" customHeight="1" x14ac:dyDescent="0.3">
      <c r="A41" s="42">
        <v>32</v>
      </c>
      <c r="B41" s="239" t="str">
        <f>IFERROR(VLOOKUP($C41,Nachschlagen!$B$2:$C$72,2, FALSE),"-")</f>
        <v>-</v>
      </c>
      <c r="C41" s="330"/>
      <c r="D41" s="331"/>
      <c r="E41" s="331"/>
      <c r="F41" s="331"/>
      <c r="G41" s="232"/>
      <c r="H41" s="30" t="e">
        <f>IF(J41="-","-",#REF!)</f>
        <v>#REF!</v>
      </c>
      <c r="I41" s="30" t="e">
        <f>IF(J41="-","-",#REF!)</f>
        <v>#REF!</v>
      </c>
      <c r="J41" s="31" t="e">
        <f>IF(#REF!="","-",#REF!)</f>
        <v>#REF!</v>
      </c>
      <c r="K41" s="32" t="e">
        <f>IF(#REF!="","-",#REF!)</f>
        <v>#REF!</v>
      </c>
    </row>
    <row r="42" spans="1:11" s="33" customFormat="1" ht="28.5" customHeight="1" x14ac:dyDescent="0.3">
      <c r="A42" s="29">
        <v>33</v>
      </c>
      <c r="B42" s="239" t="str">
        <f>IFERROR(VLOOKUP($C42,Nachschlagen!$B$2:$C$72,2, FALSE),"-")</f>
        <v>-</v>
      </c>
      <c r="C42" s="330"/>
      <c r="D42" s="331"/>
      <c r="E42" s="331"/>
      <c r="F42" s="331"/>
      <c r="G42" s="232"/>
      <c r="H42" s="30" t="e">
        <f>IF(J42="-","-",#REF!)</f>
        <v>#REF!</v>
      </c>
      <c r="I42" s="30" t="e">
        <f>IF(J42="-","-",#REF!)</f>
        <v>#REF!</v>
      </c>
      <c r="J42" s="31" t="e">
        <f>IF(#REF!="","-",#REF!)</f>
        <v>#REF!</v>
      </c>
      <c r="K42" s="32" t="e">
        <f>IF(#REF!="","-",#REF!)</f>
        <v>#REF!</v>
      </c>
    </row>
    <row r="43" spans="1:11" s="33" customFormat="1" ht="28.5" customHeight="1" x14ac:dyDescent="0.3">
      <c r="A43" s="42">
        <v>34</v>
      </c>
      <c r="B43" s="239" t="str">
        <f>IFERROR(VLOOKUP($C43,Nachschlagen!$B$2:$C$72,2, FALSE),"-")</f>
        <v>-</v>
      </c>
      <c r="C43" s="330"/>
      <c r="D43" s="331"/>
      <c r="E43" s="331"/>
      <c r="F43" s="331"/>
      <c r="G43" s="232"/>
      <c r="H43" s="30" t="e">
        <f>IF(J43="-","-",#REF!)</f>
        <v>#REF!</v>
      </c>
      <c r="I43" s="30" t="e">
        <f>IF(J43="-","-",#REF!)</f>
        <v>#REF!</v>
      </c>
      <c r="J43" s="31" t="e">
        <f>IF(#REF!="","-",#REF!)</f>
        <v>#REF!</v>
      </c>
      <c r="K43" s="32" t="e">
        <f>IF(#REF!="","-",#REF!)</f>
        <v>#REF!</v>
      </c>
    </row>
    <row r="44" spans="1:11" s="33" customFormat="1" ht="28.5" customHeight="1" x14ac:dyDescent="0.3">
      <c r="A44" s="29">
        <v>35</v>
      </c>
      <c r="B44" s="239" t="str">
        <f>IFERROR(VLOOKUP($C44,Nachschlagen!$B$2:$C$72,2, FALSE),"-")</f>
        <v>-</v>
      </c>
      <c r="C44" s="330"/>
      <c r="D44" s="331"/>
      <c r="E44" s="331"/>
      <c r="F44" s="331"/>
      <c r="G44" s="232"/>
      <c r="H44" s="30" t="e">
        <f>IF(J44="-","-",#REF!)</f>
        <v>#REF!</v>
      </c>
      <c r="I44" s="30" t="e">
        <f>IF(J44="-","-",#REF!)</f>
        <v>#REF!</v>
      </c>
      <c r="J44" s="31" t="e">
        <f>IF(#REF!="","-",#REF!)</f>
        <v>#REF!</v>
      </c>
      <c r="K44" s="32" t="e">
        <f>IF(#REF!="","-",#REF!)</f>
        <v>#REF!</v>
      </c>
    </row>
    <row r="45" spans="1:11" s="33" customFormat="1" ht="28.5" customHeight="1" x14ac:dyDescent="0.3">
      <c r="A45" s="42">
        <v>36</v>
      </c>
      <c r="B45" s="239" t="str">
        <f>IFERROR(VLOOKUP($C45,Nachschlagen!$B$2:$C$72,2, FALSE),"-")</f>
        <v>-</v>
      </c>
      <c r="C45" s="330"/>
      <c r="D45" s="331"/>
      <c r="E45" s="331"/>
      <c r="F45" s="331"/>
      <c r="G45" s="232"/>
      <c r="H45" s="30" t="e">
        <f>IF(J45="-","-",#REF!)</f>
        <v>#REF!</v>
      </c>
      <c r="I45" s="30" t="e">
        <f>IF(J45="-","-",#REF!)</f>
        <v>#REF!</v>
      </c>
      <c r="J45" s="31" t="e">
        <f>IF(#REF!="","-",#REF!)</f>
        <v>#REF!</v>
      </c>
      <c r="K45" s="32" t="e">
        <f>IF(#REF!="","-",#REF!)</f>
        <v>#REF!</v>
      </c>
    </row>
    <row r="46" spans="1:11" s="33" customFormat="1" ht="28.5" customHeight="1" x14ac:dyDescent="0.3">
      <c r="A46" s="29">
        <v>37</v>
      </c>
      <c r="B46" s="239" t="str">
        <f>IFERROR(VLOOKUP($C46,Nachschlagen!$B$2:$C$72,2, FALSE),"-")</f>
        <v>-</v>
      </c>
      <c r="C46" s="330"/>
      <c r="D46" s="331"/>
      <c r="E46" s="331"/>
      <c r="F46" s="331"/>
      <c r="G46" s="232"/>
      <c r="H46" s="30" t="e">
        <f>IF(J46="-","-",#REF!)</f>
        <v>#REF!</v>
      </c>
      <c r="I46" s="30" t="e">
        <f>IF(J46="-","-",#REF!)</f>
        <v>#REF!</v>
      </c>
      <c r="J46" s="31" t="e">
        <f>IF(#REF!="","-",#REF!)</f>
        <v>#REF!</v>
      </c>
      <c r="K46" s="32" t="e">
        <f>IF(#REF!="","-",#REF!)</f>
        <v>#REF!</v>
      </c>
    </row>
    <row r="47" spans="1:11" s="33" customFormat="1" ht="28.5" customHeight="1" x14ac:dyDescent="0.3">
      <c r="A47" s="42">
        <v>38</v>
      </c>
      <c r="B47" s="239" t="str">
        <f>IFERROR(VLOOKUP($C47,Nachschlagen!$B$2:$C$72,2, FALSE),"-")</f>
        <v>-</v>
      </c>
      <c r="C47" s="330"/>
      <c r="D47" s="331"/>
      <c r="E47" s="331"/>
      <c r="F47" s="331"/>
      <c r="G47" s="232"/>
      <c r="H47" s="30" t="e">
        <f>IF(J47="-","-",#REF!)</f>
        <v>#REF!</v>
      </c>
      <c r="I47" s="30" t="e">
        <f>IF(J47="-","-",#REF!)</f>
        <v>#REF!</v>
      </c>
      <c r="J47" s="31" t="e">
        <f>IF(#REF!="","-",#REF!)</f>
        <v>#REF!</v>
      </c>
      <c r="K47" s="32" t="e">
        <f>IF(#REF!="","-",#REF!)</f>
        <v>#REF!</v>
      </c>
    </row>
    <row r="48" spans="1:11" s="33" customFormat="1" ht="28.5" customHeight="1" x14ac:dyDescent="0.3">
      <c r="A48" s="29">
        <v>39</v>
      </c>
      <c r="B48" s="239" t="str">
        <f>IFERROR(VLOOKUP($C48,Nachschlagen!$B$2:$C$72,2, FALSE),"-")</f>
        <v>-</v>
      </c>
      <c r="C48" s="330"/>
      <c r="D48" s="331"/>
      <c r="E48" s="331"/>
      <c r="F48" s="331"/>
      <c r="G48" s="232"/>
      <c r="H48" s="30" t="e">
        <f>IF(J48="-","-",#REF!)</f>
        <v>#REF!</v>
      </c>
      <c r="I48" s="30" t="e">
        <f>IF(J48="-","-",#REF!)</f>
        <v>#REF!</v>
      </c>
      <c r="J48" s="31" t="e">
        <f>IF(#REF!="","-",#REF!)</f>
        <v>#REF!</v>
      </c>
      <c r="K48" s="32" t="e">
        <f>IF(#REF!="","-",#REF!)</f>
        <v>#REF!</v>
      </c>
    </row>
    <row r="49" spans="1:11" s="33" customFormat="1" ht="28.5" customHeight="1" x14ac:dyDescent="0.3">
      <c r="A49" s="42">
        <v>40</v>
      </c>
      <c r="B49" s="239" t="str">
        <f>IFERROR(VLOOKUP($C49,Nachschlagen!$B$2:$C$72,2, FALSE),"-")</f>
        <v>-</v>
      </c>
      <c r="C49" s="330"/>
      <c r="D49" s="331"/>
      <c r="E49" s="331"/>
      <c r="F49" s="331"/>
      <c r="G49" s="232"/>
      <c r="H49" s="30" t="e">
        <f>IF(J49="-","-",#REF!)</f>
        <v>#REF!</v>
      </c>
      <c r="I49" s="30" t="e">
        <f>IF(J49="-","-",#REF!)</f>
        <v>#REF!</v>
      </c>
      <c r="J49" s="31" t="e">
        <f>IF(#REF!="","-",#REF!)</f>
        <v>#REF!</v>
      </c>
      <c r="K49" s="32" t="e">
        <f>IF(#REF!="","-",#REF!)</f>
        <v>#REF!</v>
      </c>
    </row>
    <row r="50" spans="1:11" s="33" customFormat="1" ht="28.5" customHeight="1" x14ac:dyDescent="0.3">
      <c r="A50" s="29">
        <v>41</v>
      </c>
      <c r="B50" s="239" t="str">
        <f>IFERROR(VLOOKUP($C50,Nachschlagen!$B$2:$C$72,2, FALSE),"-")</f>
        <v>-</v>
      </c>
      <c r="C50" s="330"/>
      <c r="D50" s="331"/>
      <c r="E50" s="331"/>
      <c r="F50" s="331"/>
      <c r="G50" s="232"/>
      <c r="H50" s="30" t="e">
        <f>IF(J50="-","-",#REF!)</f>
        <v>#REF!</v>
      </c>
      <c r="I50" s="30" t="e">
        <f>IF(J50="-","-",#REF!)</f>
        <v>#REF!</v>
      </c>
      <c r="J50" s="31" t="e">
        <f>IF(#REF!="","-",#REF!)</f>
        <v>#REF!</v>
      </c>
      <c r="K50" s="32" t="e">
        <f>IF(#REF!="","-",#REF!)</f>
        <v>#REF!</v>
      </c>
    </row>
    <row r="51" spans="1:11" s="33" customFormat="1" ht="28.5" customHeight="1" x14ac:dyDescent="0.3">
      <c r="A51" s="42">
        <v>42</v>
      </c>
      <c r="B51" s="239" t="str">
        <f>IFERROR(VLOOKUP($C51,Nachschlagen!$B$2:$C$72,2, FALSE),"-")</f>
        <v>-</v>
      </c>
      <c r="C51" s="330"/>
      <c r="D51" s="331"/>
      <c r="E51" s="331"/>
      <c r="F51" s="331"/>
      <c r="G51" s="232"/>
      <c r="H51" s="30" t="e">
        <f>IF(J51="-","-",#REF!)</f>
        <v>#REF!</v>
      </c>
      <c r="I51" s="30" t="e">
        <f>IF(J51="-","-",#REF!)</f>
        <v>#REF!</v>
      </c>
      <c r="J51" s="31" t="e">
        <f>IF(#REF!="","-",#REF!)</f>
        <v>#REF!</v>
      </c>
      <c r="K51" s="32" t="e">
        <f>IF(#REF!="","-",#REF!)</f>
        <v>#REF!</v>
      </c>
    </row>
    <row r="52" spans="1:11" s="33" customFormat="1" ht="28.5" customHeight="1" x14ac:dyDescent="0.3">
      <c r="A52" s="29">
        <v>43</v>
      </c>
      <c r="B52" s="239" t="str">
        <f>IFERROR(VLOOKUP($C52,Nachschlagen!$B$2:$C$72,2, FALSE),"-")</f>
        <v>-</v>
      </c>
      <c r="C52" s="330"/>
      <c r="D52" s="331"/>
      <c r="E52" s="331"/>
      <c r="F52" s="331"/>
      <c r="G52" s="232"/>
      <c r="H52" s="30" t="e">
        <f>IF(J52="-","-",#REF!)</f>
        <v>#REF!</v>
      </c>
      <c r="I52" s="30" t="e">
        <f>IF(J52="-","-",#REF!)</f>
        <v>#REF!</v>
      </c>
      <c r="J52" s="31" t="e">
        <f>IF(#REF!="","-",#REF!)</f>
        <v>#REF!</v>
      </c>
      <c r="K52" s="32" t="e">
        <f>IF(#REF!="","-",#REF!)</f>
        <v>#REF!</v>
      </c>
    </row>
    <row r="53" spans="1:11" s="33" customFormat="1" ht="28.5" customHeight="1" x14ac:dyDescent="0.3">
      <c r="A53" s="42">
        <v>44</v>
      </c>
      <c r="B53" s="239" t="str">
        <f>IFERROR(VLOOKUP($C53,Nachschlagen!$B$2:$C$72,2, FALSE),"-")</f>
        <v>-</v>
      </c>
      <c r="C53" s="330"/>
      <c r="D53" s="331"/>
      <c r="E53" s="331"/>
      <c r="F53" s="331"/>
      <c r="G53" s="232"/>
      <c r="H53" s="30" t="e">
        <f>IF(J53="-","-",#REF!)</f>
        <v>#REF!</v>
      </c>
      <c r="I53" s="30" t="e">
        <f>IF(J53="-","-",#REF!)</f>
        <v>#REF!</v>
      </c>
      <c r="J53" s="31" t="e">
        <f>IF(#REF!="","-",#REF!)</f>
        <v>#REF!</v>
      </c>
      <c r="K53" s="32" t="e">
        <f>IF(#REF!="","-",#REF!)</f>
        <v>#REF!</v>
      </c>
    </row>
    <row r="54" spans="1:11" s="33" customFormat="1" ht="28.5" customHeight="1" x14ac:dyDescent="0.3">
      <c r="A54" s="29">
        <v>45</v>
      </c>
      <c r="B54" s="239" t="str">
        <f>IFERROR(VLOOKUP($C54,Nachschlagen!$B$2:$C$72,2, FALSE),"-")</f>
        <v>-</v>
      </c>
      <c r="C54" s="330"/>
      <c r="D54" s="331"/>
      <c r="E54" s="331"/>
      <c r="F54" s="331"/>
      <c r="G54" s="232"/>
      <c r="H54" s="30" t="e">
        <f>IF(J54="-","-",#REF!)</f>
        <v>#REF!</v>
      </c>
      <c r="I54" s="30" t="e">
        <f>IF(J54="-","-",#REF!)</f>
        <v>#REF!</v>
      </c>
      <c r="J54" s="31" t="e">
        <f>IF(#REF!="","-",#REF!)</f>
        <v>#REF!</v>
      </c>
      <c r="K54" s="32" t="e">
        <f>IF(#REF!="","-",#REF!)</f>
        <v>#REF!</v>
      </c>
    </row>
    <row r="55" spans="1:11" s="33" customFormat="1" ht="28.5" customHeight="1" x14ac:dyDescent="0.3">
      <c r="A55" s="42">
        <v>46</v>
      </c>
      <c r="B55" s="239" t="str">
        <f>IFERROR(VLOOKUP($C55,Nachschlagen!$B$2:$C$72,2, FALSE),"-")</f>
        <v>-</v>
      </c>
      <c r="C55" s="330"/>
      <c r="D55" s="331"/>
      <c r="E55" s="331"/>
      <c r="F55" s="331"/>
      <c r="G55" s="232"/>
      <c r="H55" s="30" t="e">
        <f>IF(J55="-","-",#REF!)</f>
        <v>#REF!</v>
      </c>
      <c r="I55" s="30" t="e">
        <f>IF(J55="-","-",#REF!)</f>
        <v>#REF!</v>
      </c>
      <c r="J55" s="31" t="e">
        <f>IF(#REF!="","-",#REF!)</f>
        <v>#REF!</v>
      </c>
      <c r="K55" s="32" t="e">
        <f>IF(#REF!="","-",#REF!)</f>
        <v>#REF!</v>
      </c>
    </row>
    <row r="56" spans="1:11" s="33" customFormat="1" ht="28.5" customHeight="1" x14ac:dyDescent="0.3">
      <c r="A56" s="29">
        <v>47</v>
      </c>
      <c r="B56" s="239" t="str">
        <f>IFERROR(VLOOKUP($C56,Nachschlagen!$B$2:$C$72,2, FALSE),"-")</f>
        <v>-</v>
      </c>
      <c r="C56" s="330"/>
      <c r="D56" s="331"/>
      <c r="E56" s="331"/>
      <c r="F56" s="331"/>
      <c r="G56" s="232"/>
      <c r="H56" s="30" t="e">
        <f>IF(J56="-","-",#REF!)</f>
        <v>#REF!</v>
      </c>
      <c r="I56" s="30" t="e">
        <f>IF(J56="-","-",#REF!)</f>
        <v>#REF!</v>
      </c>
      <c r="J56" s="31" t="e">
        <f>IF(#REF!="","-",#REF!)</f>
        <v>#REF!</v>
      </c>
      <c r="K56" s="32" t="e">
        <f>IF(#REF!="","-",#REF!)</f>
        <v>#REF!</v>
      </c>
    </row>
    <row r="57" spans="1:11" s="33" customFormat="1" ht="28.5" customHeight="1" x14ac:dyDescent="0.3">
      <c r="A57" s="42">
        <v>48</v>
      </c>
      <c r="B57" s="239" t="str">
        <f>IFERROR(VLOOKUP($C57,Nachschlagen!$B$2:$C$72,2, FALSE),"-")</f>
        <v>-</v>
      </c>
      <c r="C57" s="330"/>
      <c r="D57" s="331"/>
      <c r="E57" s="331"/>
      <c r="F57" s="331"/>
      <c r="G57" s="232"/>
      <c r="H57" s="30" t="e">
        <f>IF(J57="-","-",#REF!)</f>
        <v>#REF!</v>
      </c>
      <c r="I57" s="30" t="e">
        <f>IF(J57="-","-",#REF!)</f>
        <v>#REF!</v>
      </c>
      <c r="J57" s="31" t="e">
        <f>IF(#REF!="","-",#REF!)</f>
        <v>#REF!</v>
      </c>
      <c r="K57" s="32" t="e">
        <f>IF(#REF!="","-",#REF!)</f>
        <v>#REF!</v>
      </c>
    </row>
    <row r="58" spans="1:11" s="33" customFormat="1" ht="28.5" customHeight="1" x14ac:dyDescent="0.3">
      <c r="A58" s="29">
        <v>49</v>
      </c>
      <c r="B58" s="239" t="str">
        <f>IFERROR(VLOOKUP($C58,Nachschlagen!$B$2:$C$72,2, FALSE),"-")</f>
        <v>-</v>
      </c>
      <c r="C58" s="330"/>
      <c r="D58" s="331"/>
      <c r="E58" s="331"/>
      <c r="F58" s="331"/>
      <c r="G58" s="232"/>
      <c r="H58" s="30" t="e">
        <f>IF(J58="-","-",#REF!)</f>
        <v>#REF!</v>
      </c>
      <c r="I58" s="30" t="e">
        <f>IF(J58="-","-",#REF!)</f>
        <v>#REF!</v>
      </c>
      <c r="J58" s="31" t="e">
        <f>IF(#REF!="","-",#REF!)</f>
        <v>#REF!</v>
      </c>
      <c r="K58" s="32" t="e">
        <f>IF(#REF!="","-",#REF!)</f>
        <v>#REF!</v>
      </c>
    </row>
    <row r="59" spans="1:11" s="33" customFormat="1" ht="28.5" customHeight="1" x14ac:dyDescent="0.3">
      <c r="A59" s="42">
        <v>50</v>
      </c>
      <c r="B59" s="239" t="str">
        <f>IFERROR(VLOOKUP($C59,Nachschlagen!$B$2:$C$72,2, FALSE),"-")</f>
        <v>-</v>
      </c>
      <c r="C59" s="330"/>
      <c r="D59" s="331"/>
      <c r="E59" s="331"/>
      <c r="F59" s="331"/>
      <c r="G59" s="232"/>
      <c r="H59" s="30" t="e">
        <f>IF(J59="-","-",#REF!)</f>
        <v>#REF!</v>
      </c>
      <c r="I59" s="30" t="e">
        <f>IF(J59="-","-",#REF!)</f>
        <v>#REF!</v>
      </c>
      <c r="J59" s="31" t="e">
        <f>IF(#REF!="","-",#REF!)</f>
        <v>#REF!</v>
      </c>
      <c r="K59" s="32" t="e">
        <f>IF(#REF!="","-",#REF!)</f>
        <v>#REF!</v>
      </c>
    </row>
    <row r="60" spans="1:11" ht="28.5" customHeight="1" x14ac:dyDescent="0.25">
      <c r="A60" s="42">
        <v>51</v>
      </c>
      <c r="B60" s="239" t="str">
        <f>IFERROR(VLOOKUP($C60,Nachschlagen!$B$2:$C$72,2, FALSE),"-")</f>
        <v>-</v>
      </c>
      <c r="C60" s="330"/>
      <c r="D60" s="331"/>
      <c r="E60" s="331"/>
      <c r="F60" s="331"/>
      <c r="G60" s="232"/>
    </row>
    <row r="61" spans="1:11" ht="28.5" customHeight="1" x14ac:dyDescent="0.25">
      <c r="A61" s="42">
        <v>52</v>
      </c>
      <c r="B61" s="239" t="str">
        <f>IFERROR(VLOOKUP($C61,Nachschlagen!$B$2:$C$72,2, FALSE),"-")</f>
        <v>-</v>
      </c>
      <c r="C61" s="330"/>
      <c r="D61" s="331"/>
      <c r="E61" s="331"/>
      <c r="F61" s="331"/>
      <c r="G61" s="232"/>
    </row>
    <row r="62" spans="1:11" ht="28.5" customHeight="1" x14ac:dyDescent="0.25">
      <c r="A62" s="42">
        <v>53</v>
      </c>
      <c r="B62" s="239" t="str">
        <f>IFERROR(VLOOKUP($C62,Nachschlagen!$B$2:$C$72,2, FALSE),"-")</f>
        <v>-</v>
      </c>
      <c r="C62" s="330"/>
      <c r="D62" s="331"/>
      <c r="E62" s="331"/>
      <c r="F62" s="331"/>
      <c r="G62" s="232"/>
    </row>
    <row r="63" spans="1:11" ht="28.5" customHeight="1" x14ac:dyDescent="0.25">
      <c r="A63" s="42">
        <v>54</v>
      </c>
      <c r="B63" s="239" t="str">
        <f>IFERROR(VLOOKUP($C63,Nachschlagen!$B$2:$C$72,2, FALSE),"-")</f>
        <v>-</v>
      </c>
      <c r="C63" s="330"/>
      <c r="D63" s="331"/>
      <c r="E63" s="331"/>
      <c r="F63" s="331"/>
      <c r="G63" s="232"/>
    </row>
    <row r="64" spans="1:11" ht="28.5" customHeight="1" x14ac:dyDescent="0.25">
      <c r="A64" s="42">
        <v>55</v>
      </c>
      <c r="B64" s="239" t="str">
        <f>IFERROR(VLOOKUP($C64,Nachschlagen!$B$2:$C$72,2, FALSE),"-")</f>
        <v>-</v>
      </c>
      <c r="C64" s="330"/>
      <c r="D64" s="331"/>
      <c r="E64" s="331"/>
      <c r="F64" s="331"/>
      <c r="G64" s="232"/>
    </row>
    <row r="65" spans="1:7" ht="28.5" customHeight="1" x14ac:dyDescent="0.25">
      <c r="A65" s="42">
        <v>56</v>
      </c>
      <c r="B65" s="239" t="str">
        <f>IFERROR(VLOOKUP($C65,Nachschlagen!$B$2:$C$72,2, FALSE),"-")</f>
        <v>-</v>
      </c>
      <c r="C65" s="330"/>
      <c r="D65" s="331"/>
      <c r="E65" s="331"/>
      <c r="F65" s="331"/>
      <c r="G65" s="232"/>
    </row>
    <row r="66" spans="1:7" ht="28.5" customHeight="1" x14ac:dyDescent="0.25">
      <c r="A66" s="42">
        <v>57</v>
      </c>
      <c r="B66" s="239" t="str">
        <f>IFERROR(VLOOKUP($C66,Nachschlagen!$B$2:$C$72,2, FALSE),"-")</f>
        <v>-</v>
      </c>
      <c r="C66" s="330"/>
      <c r="D66" s="331"/>
      <c r="E66" s="331"/>
      <c r="F66" s="331"/>
      <c r="G66" s="232"/>
    </row>
    <row r="67" spans="1:7" ht="28.5" customHeight="1" x14ac:dyDescent="0.25">
      <c r="A67" s="42">
        <v>58</v>
      </c>
      <c r="B67" s="239" t="str">
        <f>IFERROR(VLOOKUP($C67,Nachschlagen!$B$2:$C$72,2, FALSE),"-")</f>
        <v>-</v>
      </c>
      <c r="C67" s="330"/>
      <c r="D67" s="331"/>
      <c r="E67" s="331"/>
      <c r="F67" s="331"/>
      <c r="G67" s="232"/>
    </row>
    <row r="68" spans="1:7" ht="28.5" customHeight="1" x14ac:dyDescent="0.25">
      <c r="A68" s="42">
        <v>59</v>
      </c>
      <c r="B68" s="239" t="str">
        <f>IFERROR(VLOOKUP($C68,Nachschlagen!$B$2:$C$72,2, FALSE),"-")</f>
        <v>-</v>
      </c>
      <c r="C68" s="330"/>
      <c r="D68" s="331"/>
      <c r="E68" s="331"/>
      <c r="F68" s="331"/>
      <c r="G68" s="232"/>
    </row>
    <row r="69" spans="1:7" ht="28.5" customHeight="1" x14ac:dyDescent="0.25">
      <c r="A69" s="42">
        <v>60</v>
      </c>
      <c r="B69" s="239" t="str">
        <f>IFERROR(VLOOKUP($C69,Nachschlagen!$B$2:$C$72,2, FALSE),"-")</f>
        <v>-</v>
      </c>
      <c r="C69" s="330"/>
      <c r="D69" s="331"/>
      <c r="E69" s="331"/>
      <c r="F69" s="331"/>
      <c r="G69" s="232"/>
    </row>
    <row r="70" spans="1:7" ht="28.5" customHeight="1" x14ac:dyDescent="0.25">
      <c r="A70" s="42">
        <v>61</v>
      </c>
      <c r="B70" s="239" t="str">
        <f>IFERROR(VLOOKUP($C70,Nachschlagen!$B$2:$C$72,2, FALSE),"-")</f>
        <v>-</v>
      </c>
      <c r="C70" s="330"/>
      <c r="D70" s="331"/>
      <c r="E70" s="331"/>
      <c r="F70" s="331"/>
      <c r="G70" s="232"/>
    </row>
    <row r="71" spans="1:7" ht="28.5" customHeight="1" x14ac:dyDescent="0.25">
      <c r="A71" s="42">
        <v>62</v>
      </c>
      <c r="B71" s="239" t="str">
        <f>IFERROR(VLOOKUP($C71,Nachschlagen!$B$2:$C$72,2, FALSE),"-")</f>
        <v>-</v>
      </c>
      <c r="C71" s="330"/>
      <c r="D71" s="331"/>
      <c r="E71" s="331"/>
      <c r="F71" s="331"/>
      <c r="G71" s="232"/>
    </row>
    <row r="72" spans="1:7" ht="28.5" customHeight="1" x14ac:dyDescent="0.25">
      <c r="A72" s="42">
        <v>63</v>
      </c>
      <c r="B72" s="239" t="str">
        <f>IFERROR(VLOOKUP($C72,Nachschlagen!$B$2:$C$72,2, FALSE),"-")</f>
        <v>-</v>
      </c>
      <c r="C72" s="330"/>
      <c r="D72" s="331"/>
      <c r="E72" s="318"/>
      <c r="F72" s="318"/>
      <c r="G72" s="232"/>
    </row>
    <row r="73" spans="1:7" ht="28.5" customHeight="1" x14ac:dyDescent="0.25">
      <c r="A73" s="42">
        <v>64</v>
      </c>
      <c r="B73" s="239" t="str">
        <f>IFERROR(VLOOKUP($C73,Nachschlagen!$B$2:$C$72,2, FALSE),"-")</f>
        <v>-</v>
      </c>
      <c r="C73" s="330"/>
      <c r="D73" s="331"/>
      <c r="E73" s="331"/>
      <c r="F73" s="331"/>
      <c r="G73" s="232"/>
    </row>
    <row r="74" spans="1:7" ht="28.5" customHeight="1" x14ac:dyDescent="0.25">
      <c r="A74" s="42">
        <v>65</v>
      </c>
      <c r="B74" s="239" t="str">
        <f>IFERROR(VLOOKUP($C74,Nachschlagen!$B$2:$C$72,2, FALSE),"-")</f>
        <v>-</v>
      </c>
      <c r="C74" s="330"/>
      <c r="D74" s="331"/>
      <c r="E74" s="331"/>
      <c r="F74" s="331"/>
      <c r="G74" s="232"/>
    </row>
    <row r="75" spans="1:7" ht="28.5" customHeight="1" x14ac:dyDescent="0.25">
      <c r="A75" s="42">
        <v>66</v>
      </c>
      <c r="B75" s="239" t="str">
        <f>IFERROR(VLOOKUP($C75,Nachschlagen!$B$2:$C$72,2, FALSE),"-")</f>
        <v>-</v>
      </c>
      <c r="C75" s="330"/>
      <c r="D75" s="331"/>
      <c r="E75" s="331"/>
      <c r="F75" s="331"/>
      <c r="G75" s="232"/>
    </row>
    <row r="76" spans="1:7" ht="28.5" customHeight="1" x14ac:dyDescent="0.25">
      <c r="A76" s="42">
        <v>67</v>
      </c>
      <c r="B76" s="239" t="str">
        <f>IFERROR(VLOOKUP($C76,Nachschlagen!$B$2:$C$72,2, FALSE),"-")</f>
        <v>-</v>
      </c>
      <c r="C76" s="330"/>
      <c r="D76" s="331"/>
      <c r="E76" s="331"/>
      <c r="F76" s="331"/>
      <c r="G76" s="232"/>
    </row>
    <row r="77" spans="1:7" ht="28.5" customHeight="1" x14ac:dyDescent="0.25">
      <c r="A77" s="42">
        <v>68</v>
      </c>
      <c r="B77" s="239" t="str">
        <f>IFERROR(VLOOKUP($C77,Nachschlagen!$B$2:$C$72,2, FALSE),"-")</f>
        <v>-</v>
      </c>
      <c r="C77" s="330"/>
      <c r="D77" s="331"/>
      <c r="E77" s="331"/>
      <c r="F77" s="331"/>
      <c r="G77" s="232"/>
    </row>
    <row r="78" spans="1:7" ht="28.5" customHeight="1" x14ac:dyDescent="0.25">
      <c r="A78" s="42">
        <v>69</v>
      </c>
      <c r="B78" s="239" t="str">
        <f>IFERROR(VLOOKUP($C78,Nachschlagen!$B$2:$C$72,2, FALSE),"-")</f>
        <v>-</v>
      </c>
      <c r="C78" s="330"/>
      <c r="D78" s="331"/>
      <c r="E78" s="331"/>
      <c r="F78" s="331"/>
      <c r="G78" s="232"/>
    </row>
    <row r="79" spans="1:7" ht="28.5" customHeight="1" x14ac:dyDescent="0.25">
      <c r="A79" s="42">
        <v>70</v>
      </c>
      <c r="B79" s="239" t="str">
        <f>IFERROR(VLOOKUP($C79,Nachschlagen!$B$2:$C$72,2, FALSE),"-")</f>
        <v>-</v>
      </c>
      <c r="C79" s="330"/>
      <c r="D79" s="331"/>
      <c r="E79" s="331"/>
      <c r="F79" s="331"/>
      <c r="G79" s="232"/>
    </row>
    <row r="80" spans="1:7" ht="28.5" customHeight="1" x14ac:dyDescent="0.25">
      <c r="A80" s="42">
        <v>71</v>
      </c>
      <c r="B80" s="239" t="str">
        <f>IFERROR(VLOOKUP($C80,Nachschlagen!$B$2:$C$72,2, FALSE),"-")</f>
        <v>-</v>
      </c>
      <c r="C80" s="330"/>
      <c r="D80" s="331"/>
      <c r="E80" s="331"/>
      <c r="F80" s="331"/>
      <c r="G80" s="232"/>
    </row>
    <row r="81" spans="1:7" ht="28.5" customHeight="1" x14ac:dyDescent="0.25">
      <c r="A81" s="42">
        <v>72</v>
      </c>
      <c r="B81" s="239" t="str">
        <f>IFERROR(VLOOKUP($C81,Nachschlagen!$B$2:$C$72,2, FALSE),"-")</f>
        <v>-</v>
      </c>
      <c r="C81" s="330"/>
      <c r="D81" s="331"/>
      <c r="E81" s="331"/>
      <c r="F81" s="331"/>
      <c r="G81" s="232"/>
    </row>
    <row r="82" spans="1:7" ht="28.5" customHeight="1" x14ac:dyDescent="0.25">
      <c r="A82" s="42">
        <v>73</v>
      </c>
      <c r="B82" s="239" t="str">
        <f>IFERROR(VLOOKUP($C82,Nachschlagen!$B$2:$C$72,2, FALSE),"-")</f>
        <v>-</v>
      </c>
      <c r="C82" s="330"/>
      <c r="D82" s="331"/>
      <c r="E82" s="331"/>
      <c r="F82" s="331"/>
      <c r="G82" s="232"/>
    </row>
    <row r="83" spans="1:7" ht="28.5" customHeight="1" x14ac:dyDescent="0.25">
      <c r="A83" s="42">
        <v>74</v>
      </c>
      <c r="B83" s="239" t="str">
        <f>IFERROR(VLOOKUP($C83,Nachschlagen!$B$2:$C$72,2, FALSE),"-")</f>
        <v>-</v>
      </c>
      <c r="C83" s="330"/>
      <c r="D83" s="331"/>
      <c r="E83" s="331"/>
      <c r="F83" s="331"/>
      <c r="G83" s="232"/>
    </row>
    <row r="84" spans="1:7" ht="28.5" customHeight="1" x14ac:dyDescent="0.25">
      <c r="A84" s="42">
        <v>75</v>
      </c>
      <c r="B84" s="239" t="str">
        <f>IFERROR(VLOOKUP($C84,Nachschlagen!$B$2:$C$72,2, FALSE),"-")</f>
        <v>-</v>
      </c>
      <c r="C84" s="330"/>
      <c r="D84" s="331"/>
      <c r="E84" s="331"/>
      <c r="F84" s="331"/>
      <c r="G84" s="232"/>
    </row>
    <row r="85" spans="1:7" ht="28.5" customHeight="1" x14ac:dyDescent="0.25">
      <c r="A85" s="42">
        <v>76</v>
      </c>
      <c r="B85" s="239" t="str">
        <f>IFERROR(VLOOKUP($C85,Nachschlagen!$B$2:$C$72,2, FALSE),"-")</f>
        <v>-</v>
      </c>
      <c r="C85" s="330"/>
      <c r="D85" s="331"/>
      <c r="E85" s="331"/>
      <c r="F85" s="331"/>
      <c r="G85" s="232"/>
    </row>
    <row r="86" spans="1:7" ht="28.5" customHeight="1" x14ac:dyDescent="0.25">
      <c r="A86" s="42">
        <v>77</v>
      </c>
      <c r="B86" s="239" t="str">
        <f>IFERROR(VLOOKUP($C86,Nachschlagen!$B$2:$C$72,2, FALSE),"-")</f>
        <v>-</v>
      </c>
      <c r="C86" s="330"/>
      <c r="D86" s="331"/>
      <c r="E86" s="331"/>
      <c r="F86" s="331"/>
      <c r="G86" s="232"/>
    </row>
    <row r="87" spans="1:7" ht="28.5" customHeight="1" x14ac:dyDescent="0.25">
      <c r="A87" s="42">
        <v>78</v>
      </c>
      <c r="B87" s="239" t="str">
        <f>IFERROR(VLOOKUP($C87,Nachschlagen!$B$2:$C$72,2, FALSE),"-")</f>
        <v>-</v>
      </c>
      <c r="C87" s="330"/>
      <c r="D87" s="331"/>
      <c r="E87" s="331"/>
      <c r="F87" s="331"/>
      <c r="G87" s="232"/>
    </row>
    <row r="88" spans="1:7" ht="28.5" customHeight="1" x14ac:dyDescent="0.25">
      <c r="A88" s="42">
        <v>79</v>
      </c>
      <c r="B88" s="239" t="str">
        <f>IFERROR(VLOOKUP($C88,Nachschlagen!$B$2:$C$72,2, FALSE),"-")</f>
        <v>-</v>
      </c>
      <c r="C88" s="330"/>
      <c r="D88" s="331"/>
      <c r="E88" s="331"/>
      <c r="F88" s="331"/>
      <c r="G88" s="232"/>
    </row>
    <row r="89" spans="1:7" ht="28.5" customHeight="1" x14ac:dyDescent="0.25">
      <c r="A89" s="42">
        <v>80</v>
      </c>
      <c r="B89" s="239" t="str">
        <f>IFERROR(VLOOKUP($C89,Nachschlagen!$B$2:$C$72,2, FALSE),"-")</f>
        <v>-</v>
      </c>
      <c r="C89" s="330"/>
      <c r="D89" s="331"/>
      <c r="E89" s="331"/>
      <c r="F89" s="331"/>
      <c r="G89" s="232"/>
    </row>
    <row r="90" spans="1:7" ht="28.5" customHeight="1" x14ac:dyDescent="0.25">
      <c r="A90" s="42">
        <v>81</v>
      </c>
      <c r="B90" s="239" t="str">
        <f>IFERROR(VLOOKUP($C90,Nachschlagen!$B$2:$C$72,2, FALSE),"-")</f>
        <v>-</v>
      </c>
      <c r="C90" s="330"/>
      <c r="D90" s="331"/>
      <c r="E90" s="331"/>
      <c r="F90" s="331"/>
      <c r="G90" s="232"/>
    </row>
    <row r="91" spans="1:7" ht="28.5" customHeight="1" x14ac:dyDescent="0.25">
      <c r="A91" s="42">
        <v>82</v>
      </c>
      <c r="B91" s="239" t="str">
        <f>IFERROR(VLOOKUP($C91,Nachschlagen!$B$2:$C$72,2, FALSE),"-")</f>
        <v>-</v>
      </c>
      <c r="C91" s="330"/>
      <c r="D91" s="331"/>
      <c r="E91" s="331"/>
      <c r="F91" s="331"/>
      <c r="G91" s="232"/>
    </row>
    <row r="92" spans="1:7" ht="28.5" customHeight="1" x14ac:dyDescent="0.25">
      <c r="A92" s="42">
        <v>83</v>
      </c>
      <c r="B92" s="239" t="str">
        <f>IFERROR(VLOOKUP($C92,Nachschlagen!$B$2:$C$72,2, FALSE),"-")</f>
        <v>-</v>
      </c>
      <c r="C92" s="330"/>
      <c r="D92" s="331"/>
      <c r="E92" s="331"/>
      <c r="F92" s="331"/>
      <c r="G92" s="232"/>
    </row>
    <row r="93" spans="1:7" ht="28.5" customHeight="1" x14ac:dyDescent="0.25">
      <c r="A93" s="42">
        <v>84</v>
      </c>
      <c r="B93" s="239" t="str">
        <f>IFERROR(VLOOKUP($C93,Nachschlagen!$B$2:$C$72,2, FALSE),"-")</f>
        <v>-</v>
      </c>
      <c r="C93" s="330"/>
      <c r="D93" s="331"/>
      <c r="E93" s="318"/>
      <c r="F93" s="318"/>
      <c r="G93" s="232"/>
    </row>
    <row r="94" spans="1:7" ht="28.5" customHeight="1" x14ac:dyDescent="0.25">
      <c r="A94" s="42">
        <v>85</v>
      </c>
      <c r="B94" s="239" t="str">
        <f>IFERROR(VLOOKUP($C94,Nachschlagen!$B$2:$C$72,2, FALSE),"-")</f>
        <v>-</v>
      </c>
      <c r="C94" s="330"/>
      <c r="D94" s="331"/>
      <c r="E94" s="331"/>
      <c r="F94" s="331"/>
      <c r="G94" s="232"/>
    </row>
    <row r="95" spans="1:7" ht="28.5" customHeight="1" x14ac:dyDescent="0.25">
      <c r="A95" s="42">
        <v>86</v>
      </c>
      <c r="B95" s="239" t="str">
        <f>IFERROR(VLOOKUP($C95,Nachschlagen!$B$2:$C$72,2, FALSE),"-")</f>
        <v>-</v>
      </c>
      <c r="C95" s="330"/>
      <c r="D95" s="331"/>
      <c r="E95" s="331"/>
      <c r="F95" s="331"/>
      <c r="G95" s="232"/>
    </row>
    <row r="96" spans="1:7" ht="28.5" customHeight="1" x14ac:dyDescent="0.25">
      <c r="A96" s="42">
        <v>87</v>
      </c>
      <c r="B96" s="239" t="str">
        <f>IFERROR(VLOOKUP($C96,Nachschlagen!$B$2:$C$72,2, FALSE),"-")</f>
        <v>-</v>
      </c>
      <c r="C96" s="330"/>
      <c r="D96" s="331"/>
      <c r="E96" s="331"/>
      <c r="F96" s="331"/>
      <c r="G96" s="232"/>
    </row>
    <row r="97" spans="1:7" ht="28.5" customHeight="1" x14ac:dyDescent="0.25">
      <c r="A97" s="42">
        <v>88</v>
      </c>
      <c r="B97" s="239" t="str">
        <f>IFERROR(VLOOKUP($C97,Nachschlagen!$B$2:$C$72,2, FALSE),"-")</f>
        <v>-</v>
      </c>
      <c r="C97" s="330"/>
      <c r="D97" s="331"/>
      <c r="E97" s="331"/>
      <c r="F97" s="331"/>
      <c r="G97" s="232"/>
    </row>
    <row r="98" spans="1:7" ht="28.5" customHeight="1" x14ac:dyDescent="0.25">
      <c r="A98" s="42">
        <v>89</v>
      </c>
      <c r="B98" s="239" t="str">
        <f>IFERROR(VLOOKUP($C98,Nachschlagen!$B$2:$C$72,2, FALSE),"-")</f>
        <v>-</v>
      </c>
      <c r="C98" s="330"/>
      <c r="D98" s="331"/>
      <c r="E98" s="331"/>
      <c r="F98" s="331"/>
      <c r="G98" s="232"/>
    </row>
    <row r="99" spans="1:7" ht="28.5" customHeight="1" x14ac:dyDescent="0.25">
      <c r="A99" s="42">
        <v>90</v>
      </c>
      <c r="B99" s="239" t="str">
        <f>IFERROR(VLOOKUP($C99,Nachschlagen!$B$2:$C$72,2, FALSE),"-")</f>
        <v>-</v>
      </c>
      <c r="C99" s="330"/>
      <c r="D99" s="331"/>
      <c r="E99" s="331"/>
      <c r="F99" s="331"/>
      <c r="G99" s="232"/>
    </row>
    <row r="100" spans="1:7" ht="28.5" customHeight="1" x14ac:dyDescent="0.25">
      <c r="A100" s="42">
        <v>91</v>
      </c>
      <c r="B100" s="239" t="str">
        <f>IFERROR(VLOOKUP($C100,Nachschlagen!$B$2:$C$72,2, FALSE),"-")</f>
        <v>-</v>
      </c>
      <c r="C100" s="330"/>
      <c r="D100" s="331"/>
      <c r="E100" s="331"/>
      <c r="F100" s="331"/>
      <c r="G100" s="232"/>
    </row>
    <row r="101" spans="1:7" ht="28.5" customHeight="1" x14ac:dyDescent="0.25">
      <c r="A101" s="42">
        <v>92</v>
      </c>
      <c r="B101" s="239" t="str">
        <f>IFERROR(VLOOKUP($C101,Nachschlagen!$B$2:$C$72,2, FALSE),"-")</f>
        <v>-</v>
      </c>
      <c r="C101" s="330"/>
      <c r="D101" s="331"/>
      <c r="E101" s="331"/>
      <c r="F101" s="331"/>
      <c r="G101" s="232"/>
    </row>
    <row r="102" spans="1:7" ht="28.5" customHeight="1" x14ac:dyDescent="0.25">
      <c r="A102" s="42">
        <v>93</v>
      </c>
      <c r="B102" s="239" t="str">
        <f>IFERROR(VLOOKUP($C102,Nachschlagen!$B$2:$C$72,2, FALSE),"-")</f>
        <v>-</v>
      </c>
      <c r="C102" s="330"/>
      <c r="D102" s="331"/>
      <c r="E102" s="331"/>
      <c r="F102" s="331"/>
      <c r="G102" s="232"/>
    </row>
    <row r="103" spans="1:7" ht="28.5" customHeight="1" x14ac:dyDescent="0.25">
      <c r="A103" s="42">
        <v>94</v>
      </c>
      <c r="B103" s="239" t="str">
        <f>IFERROR(VLOOKUP($C103,Nachschlagen!$B$2:$C$72,2, FALSE),"-")</f>
        <v>-</v>
      </c>
      <c r="C103" s="330"/>
      <c r="D103" s="331"/>
      <c r="E103" s="331"/>
      <c r="F103" s="331"/>
      <c r="G103" s="232"/>
    </row>
    <row r="104" spans="1:7" ht="28.5" customHeight="1" x14ac:dyDescent="0.25">
      <c r="A104" s="42">
        <v>95</v>
      </c>
      <c r="B104" s="239" t="str">
        <f>IFERROR(VLOOKUP($C104,Nachschlagen!$B$2:$C$72,2, FALSE),"-")</f>
        <v>-</v>
      </c>
      <c r="C104" s="330"/>
      <c r="D104" s="331"/>
      <c r="E104" s="318"/>
      <c r="F104" s="318"/>
      <c r="G104" s="232"/>
    </row>
    <row r="105" spans="1:7" ht="28.5" customHeight="1" x14ac:dyDescent="0.25">
      <c r="A105" s="42">
        <v>96</v>
      </c>
      <c r="B105" s="239" t="str">
        <f>IFERROR(VLOOKUP($C105,Nachschlagen!$B$2:$C$72,2, FALSE),"-")</f>
        <v>-</v>
      </c>
      <c r="C105" s="330"/>
      <c r="D105" s="331"/>
      <c r="E105" s="331"/>
      <c r="F105" s="331"/>
      <c r="G105" s="232"/>
    </row>
    <row r="106" spans="1:7" ht="28.5" customHeight="1" x14ac:dyDescent="0.25">
      <c r="A106" s="42">
        <v>97</v>
      </c>
      <c r="B106" s="239" t="str">
        <f>IFERROR(VLOOKUP($C106,Nachschlagen!$B$2:$C$72,2, FALSE),"-")</f>
        <v>-</v>
      </c>
      <c r="C106" s="330"/>
      <c r="D106" s="331"/>
      <c r="E106" s="331"/>
      <c r="F106" s="331"/>
      <c r="G106" s="232"/>
    </row>
    <row r="107" spans="1:7" ht="28.5" customHeight="1" x14ac:dyDescent="0.25">
      <c r="A107" s="42">
        <v>98</v>
      </c>
      <c r="B107" s="239" t="str">
        <f>IFERROR(VLOOKUP($C107,Nachschlagen!$B$2:$C$72,2, FALSE),"-")</f>
        <v>-</v>
      </c>
      <c r="C107" s="330"/>
      <c r="D107" s="331"/>
      <c r="E107" s="331"/>
      <c r="F107" s="331"/>
      <c r="G107" s="232"/>
    </row>
    <row r="108" spans="1:7" ht="28.5" customHeight="1" x14ac:dyDescent="0.25">
      <c r="A108" s="42">
        <v>99</v>
      </c>
      <c r="B108" s="239" t="str">
        <f>IFERROR(VLOOKUP($C108,Nachschlagen!$B$2:$C$72,2, FALSE),"-")</f>
        <v>-</v>
      </c>
      <c r="C108" s="330"/>
      <c r="D108" s="331"/>
      <c r="E108" s="318"/>
      <c r="F108" s="318"/>
      <c r="G108" s="232"/>
    </row>
    <row r="109" spans="1:7" ht="28.5" customHeight="1" x14ac:dyDescent="0.25">
      <c r="A109" s="42">
        <v>100</v>
      </c>
      <c r="B109" s="239" t="str">
        <f>IFERROR(VLOOKUP($C109,Nachschlagen!$B$2:$C$72,2, FALSE),"-")</f>
        <v>-</v>
      </c>
      <c r="C109" s="330"/>
      <c r="D109" s="331"/>
      <c r="E109" s="318"/>
      <c r="F109" s="318"/>
      <c r="G109" s="232"/>
    </row>
  </sheetData>
  <sheetProtection algorithmName="SHA-512" hashValue="ilskog3dQeTPV6bgBb1UrFWU31FYHKRSkg6nrPCmr17dEMlsDeaqPHFLo/xw+4UrVsDyf9IOu5ANPWcOxfqwug==" saltValue="Xr70xFtm77MeUx0ci+Kfeg==" spinCount="100000" sheet="1" objects="1" scenarios="1"/>
  <conditionalFormatting sqref="B10:B109">
    <cfRule type="beginsWith" dxfId="16" priority="1" operator="beginsWith" text="B">
      <formula>LEFT(B10,LEN("B"))="B"</formula>
    </cfRule>
    <cfRule type="containsText" dxfId="15" priority="2" operator="containsText" text="C">
      <formula>NOT(ISERROR(SEARCH("C",B10)))</formula>
    </cfRule>
  </conditionalFormatting>
  <dataValidations count="2">
    <dataValidation type="list" allowBlank="1" showInputMessage="1" showErrorMessage="1" sqref="F10:F109">
      <formula1>Kooperationspartner</formula1>
    </dataValidation>
    <dataValidation type="list" allowBlank="1" showInputMessage="1" showErrorMessage="1" sqref="C10:C109">
      <formula1>CHOOSE(MATCH($E$6,Finanzierung,0),Fehlbedarf,Fehlbedarf_Plus,Standardeinheitskosten,Lump_Sums)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54" fitToHeight="0" orientation="landscape" r:id="rId1"/>
  <headerFooter>
    <oddHeader>&amp;L&amp;G&amp;R&amp;G</oddHeader>
    <oddFooter>&amp;L&amp;F
&amp;A&amp;CFinanzantrag_Ls_V4_5_210415&amp;RSeite &amp;P von &amp;N</oddFooter>
  </headerFooter>
  <rowBreaks count="3" manualBreakCount="3">
    <brk id="34" max="10" man="1"/>
    <brk id="59" max="10" man="1"/>
    <brk id="84" max="10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R54"/>
  <sheetViews>
    <sheetView showGridLines="0" zoomScale="90" zoomScaleNormal="90" zoomScalePageLayoutView="70" workbookViewId="0">
      <selection activeCell="D9" sqref="D9"/>
    </sheetView>
  </sheetViews>
  <sheetFormatPr baseColWidth="10" defaultColWidth="11.44140625" defaultRowHeight="13.2" x14ac:dyDescent="0.25"/>
  <cols>
    <col min="1" max="1" width="8.88671875" style="168" customWidth="1"/>
    <col min="2" max="2" width="62.109375" style="169" bestFit="1" customWidth="1"/>
    <col min="3" max="3" width="15.109375" style="170" customWidth="1"/>
    <col min="4" max="4" width="30.6640625" style="171" customWidth="1"/>
    <col min="5" max="5" width="30.6640625" style="172" customWidth="1"/>
    <col min="6" max="7" width="26.44140625" style="172" customWidth="1"/>
    <col min="8" max="16384" width="11.44140625" style="172"/>
  </cols>
  <sheetData>
    <row r="1" spans="1:18" s="199" customFormat="1" ht="18.75" customHeight="1" x14ac:dyDescent="0.3">
      <c r="A1" s="200" t="s">
        <v>119</v>
      </c>
      <c r="B1" s="196"/>
      <c r="C1" s="197"/>
      <c r="D1" s="198"/>
    </row>
    <row r="2" spans="1:18" s="166" customFormat="1" ht="15.6" x14ac:dyDescent="0.3">
      <c r="A2" s="167"/>
      <c r="B2" s="4" t="s">
        <v>68</v>
      </c>
      <c r="C2" s="573">
        <f>'FP Teilziel'!D3</f>
        <v>0</v>
      </c>
      <c r="D2" s="573"/>
    </row>
    <row r="3" spans="1:18" s="3" customFormat="1" ht="15" x14ac:dyDescent="0.25">
      <c r="A3" s="112"/>
      <c r="B3" s="4" t="s">
        <v>69</v>
      </c>
      <c r="C3" s="573">
        <f>'FP Teilziel'!D4</f>
        <v>0</v>
      </c>
      <c r="D3" s="573"/>
      <c r="E3" s="6"/>
      <c r="F3" s="21"/>
      <c r="H3" s="112"/>
      <c r="I3" s="22"/>
      <c r="J3" s="6"/>
      <c r="K3" s="23"/>
      <c r="L3" s="24"/>
      <c r="M3" s="25"/>
      <c r="N3" s="26"/>
      <c r="O3" s="22"/>
      <c r="P3" s="6"/>
      <c r="Q3" s="7"/>
      <c r="R3" s="24"/>
    </row>
    <row r="4" spans="1:18" s="3" customFormat="1" ht="15" x14ac:dyDescent="0.25">
      <c r="A4" s="112"/>
      <c r="B4" s="4" t="s">
        <v>71</v>
      </c>
      <c r="C4" s="575" t="str">
        <f>'FP Teilziel'!D5</f>
        <v>00.01.1900  bis  00.01.1900</v>
      </c>
      <c r="D4" s="575"/>
      <c r="E4" s="6"/>
      <c r="F4" s="21"/>
      <c r="H4" s="112"/>
      <c r="I4" s="22"/>
      <c r="J4" s="6"/>
      <c r="K4" s="23"/>
      <c r="L4" s="24"/>
      <c r="M4" s="25"/>
      <c r="N4" s="26"/>
      <c r="O4" s="22"/>
      <c r="P4" s="6"/>
      <c r="Q4" s="7"/>
      <c r="R4" s="24"/>
    </row>
    <row r="5" spans="1:18" s="3" customFormat="1" ht="15" x14ac:dyDescent="0.25">
      <c r="A5" s="112"/>
      <c r="B5" s="4" t="s">
        <v>86</v>
      </c>
      <c r="C5" s="576" t="str">
        <f>'FP Teilziel'!D6</f>
        <v>Lump-sums</v>
      </c>
      <c r="D5" s="576"/>
      <c r="E5" s="6"/>
      <c r="F5" s="21"/>
      <c r="H5" s="112"/>
      <c r="I5" s="22"/>
      <c r="J5" s="6"/>
      <c r="K5" s="23"/>
      <c r="L5" s="24"/>
      <c r="M5" s="25"/>
      <c r="N5" s="26"/>
      <c r="O5" s="22"/>
      <c r="P5" s="6"/>
      <c r="Q5" s="7"/>
      <c r="R5" s="24"/>
    </row>
    <row r="6" spans="1:18" s="3" customFormat="1" ht="15" x14ac:dyDescent="0.25">
      <c r="A6" s="112"/>
      <c r="B6" s="4" t="s">
        <v>131</v>
      </c>
      <c r="C6" s="574" t="str">
        <f>'FP Teilziel'!$D$7</f>
        <v>bitte auswählen</v>
      </c>
      <c r="D6" s="574"/>
      <c r="E6" s="6"/>
      <c r="F6" s="21"/>
      <c r="H6" s="112"/>
      <c r="I6" s="22"/>
      <c r="J6" s="6"/>
      <c r="K6" s="23"/>
      <c r="L6" s="24"/>
      <c r="M6" s="25"/>
      <c r="N6" s="26"/>
      <c r="O6" s="22"/>
      <c r="P6" s="6"/>
      <c r="Q6" s="7"/>
      <c r="R6" s="24"/>
    </row>
    <row r="7" spans="1:18" ht="13.8" thickBot="1" x14ac:dyDescent="0.3"/>
    <row r="8" spans="1:18" s="174" customFormat="1" ht="40.200000000000003" thickBot="1" x14ac:dyDescent="0.35">
      <c r="A8" s="173" t="s">
        <v>0</v>
      </c>
      <c r="B8" s="235" t="s">
        <v>120</v>
      </c>
      <c r="C8" s="236" t="s">
        <v>114</v>
      </c>
      <c r="D8" s="145" t="s">
        <v>255</v>
      </c>
      <c r="E8" s="145" t="s">
        <v>256</v>
      </c>
      <c r="F8" s="145" t="s">
        <v>257</v>
      </c>
    </row>
    <row r="9" spans="1:18" ht="19.5" customHeight="1" x14ac:dyDescent="0.25">
      <c r="A9" s="245">
        <v>1</v>
      </c>
      <c r="B9" s="257" t="s">
        <v>65</v>
      </c>
      <c r="C9" s="253" t="str">
        <f>IFERROR(VLOOKUP($B9,Nachschlagen!$B$2:$C$72,2, FALSE),"-")</f>
        <v>B 1.1.1</v>
      </c>
      <c r="D9" s="481">
        <f>SUMIF('FP Teilziel'!$B$10:$B$109,C9,'FP Teilziel'!$G$10:$I$109)</f>
        <v>0</v>
      </c>
      <c r="E9" s="481">
        <f>SUMIF('FP Schlussziel'!$B$10:$B$109,C9,'FP Schlussziel'!$G$10:$I$109)</f>
        <v>0</v>
      </c>
      <c r="F9" s="481">
        <f>D9+E9</f>
        <v>0</v>
      </c>
    </row>
    <row r="10" spans="1:18" ht="19.5" customHeight="1" x14ac:dyDescent="0.25">
      <c r="A10" s="248">
        <v>2</v>
      </c>
      <c r="B10" s="252" t="s">
        <v>63</v>
      </c>
      <c r="C10" s="253" t="str">
        <f>IFERROR(VLOOKUP($B10,Nachschlagen!$B$2:$C$72,2, FALSE),"-")</f>
        <v>B 1.1.2</v>
      </c>
      <c r="D10" s="481">
        <f>SUMIF('FP Teilziel'!$B$10:$B$109,C10,'FP Teilziel'!$G$10:$I$109)</f>
        <v>0</v>
      </c>
      <c r="E10" s="481">
        <f>SUMIF('FP Schlussziel'!$B$10:$B$109,C10,'FP Schlussziel'!$G$10:$I$109)</f>
        <v>0</v>
      </c>
      <c r="F10" s="481">
        <f t="shared" ref="F10:F52" si="0">D10+E10</f>
        <v>0</v>
      </c>
    </row>
    <row r="11" spans="1:18" ht="19.5" customHeight="1" x14ac:dyDescent="0.25">
      <c r="A11" s="245">
        <v>3</v>
      </c>
      <c r="B11" s="252" t="s">
        <v>380</v>
      </c>
      <c r="C11" s="253" t="str">
        <f>IFERROR(VLOOKUP($B11,Nachschlagen!$B$2:$C$72,2, FALSE),"-")</f>
        <v>B 1.1.3</v>
      </c>
      <c r="D11" s="481">
        <f>SUMIF('FP Teilziel'!$B$10:$B$109,C11,'FP Teilziel'!$G$10:$I$109)</f>
        <v>0</v>
      </c>
      <c r="E11" s="481">
        <f>SUMIF('FP Schlussziel'!$B$10:$B$109,C11,'FP Schlussziel'!$G$10:$I$109)</f>
        <v>0</v>
      </c>
      <c r="F11" s="481">
        <f t="shared" si="0"/>
        <v>0</v>
      </c>
    </row>
    <row r="12" spans="1:18" ht="19.5" customHeight="1" x14ac:dyDescent="0.25">
      <c r="A12" s="248">
        <v>4</v>
      </c>
      <c r="B12" s="252" t="s">
        <v>59</v>
      </c>
      <c r="C12" s="253" t="str">
        <f>IFERROR(VLOOKUP($B12,Nachschlagen!$B$2:$C$72,2, FALSE),"-")</f>
        <v>B 1.1.4</v>
      </c>
      <c r="D12" s="481">
        <f>SUMIF('FP Teilziel'!$B$10:$B$109,C12,'FP Teilziel'!$G$10:$I$109)</f>
        <v>0</v>
      </c>
      <c r="E12" s="481">
        <f>SUMIF('FP Schlussziel'!$B$10:$B$109,C12,'FP Schlussziel'!$G$10:$I$109)</f>
        <v>0</v>
      </c>
      <c r="F12" s="481">
        <f t="shared" si="0"/>
        <v>0</v>
      </c>
    </row>
    <row r="13" spans="1:18" ht="19.5" customHeight="1" x14ac:dyDescent="0.25">
      <c r="A13" s="245">
        <v>5</v>
      </c>
      <c r="B13" s="252" t="s">
        <v>357</v>
      </c>
      <c r="C13" s="253" t="str">
        <f>IFERROR(VLOOKUP($B13,Nachschlagen!$B$2:$C$72,2, FALSE),"-")</f>
        <v>B 1.1.5</v>
      </c>
      <c r="D13" s="481">
        <f>SUMIF('FP Teilziel'!$B$10:$B$109,C13,'FP Teilziel'!$G$10:$I$109)</f>
        <v>0</v>
      </c>
      <c r="E13" s="481">
        <f>SUMIF('FP Schlussziel'!$B$10:$B$109,C13,'FP Schlussziel'!$G$10:$I$109)</f>
        <v>0</v>
      </c>
      <c r="F13" s="481">
        <f t="shared" si="0"/>
        <v>0</v>
      </c>
    </row>
    <row r="14" spans="1:18" ht="19.5" customHeight="1" x14ac:dyDescent="0.25">
      <c r="A14" s="248">
        <v>6</v>
      </c>
      <c r="B14" s="252" t="s">
        <v>358</v>
      </c>
      <c r="C14" s="253" t="str">
        <f>IFERROR(VLOOKUP($B14,Nachschlagen!$B$2:$C$72,2, FALSE),"-")</f>
        <v>B 1.1.6</v>
      </c>
      <c r="D14" s="481">
        <f>SUMIF('FP Teilziel'!$B$10:$B$109,C14,'FP Teilziel'!$G$10:$I$109)</f>
        <v>0</v>
      </c>
      <c r="E14" s="481">
        <f>SUMIF('FP Schlussziel'!$B$10:$B$109,C14,'FP Schlussziel'!$G$10:$I$109)</f>
        <v>0</v>
      </c>
      <c r="F14" s="481">
        <f t="shared" si="0"/>
        <v>0</v>
      </c>
    </row>
    <row r="15" spans="1:18" ht="19.5" customHeight="1" x14ac:dyDescent="0.25">
      <c r="A15" s="245">
        <v>7</v>
      </c>
      <c r="B15" s="252" t="s">
        <v>359</v>
      </c>
      <c r="C15" s="253" t="str">
        <f>IFERROR(VLOOKUP($B15,Nachschlagen!$B$2:$C$72,2, FALSE),"-")</f>
        <v>B 1.1.7</v>
      </c>
      <c r="D15" s="481">
        <f>SUMIF('FP Teilziel'!$B$10:$B$109,C15,'FP Teilziel'!$G$10:$I$109)</f>
        <v>0</v>
      </c>
      <c r="E15" s="481">
        <f>SUMIF('FP Schlussziel'!$B$10:$B$109,C15,'FP Schlussziel'!$G$10:$I$109)</f>
        <v>0</v>
      </c>
      <c r="F15" s="481">
        <f t="shared" si="0"/>
        <v>0</v>
      </c>
    </row>
    <row r="16" spans="1:18" ht="19.5" customHeight="1" x14ac:dyDescent="0.25">
      <c r="A16" s="246"/>
      <c r="B16" s="247" t="s">
        <v>362</v>
      </c>
      <c r="C16" s="249" t="s">
        <v>361</v>
      </c>
      <c r="D16" s="482">
        <f>SUM(D9:D15)</f>
        <v>0</v>
      </c>
      <c r="E16" s="482">
        <f t="shared" ref="E16:F16" si="1">SUM(E9:E15)</f>
        <v>0</v>
      </c>
      <c r="F16" s="482">
        <f t="shared" si="1"/>
        <v>0</v>
      </c>
    </row>
    <row r="17" spans="1:6" ht="19.5" customHeight="1" x14ac:dyDescent="0.25">
      <c r="A17" s="248">
        <v>8</v>
      </c>
      <c r="B17" s="252" t="s">
        <v>57</v>
      </c>
      <c r="C17" s="253" t="str">
        <f>IFERROR(VLOOKUP($B17,Nachschlagen!$B$2:$C$72,2, FALSE),"-")</f>
        <v>B 1.2.1</v>
      </c>
      <c r="D17" s="481">
        <f>SUMIF('FP Teilziel'!$B$10:$B$109,C17,'FP Teilziel'!$G$10:$I$109)</f>
        <v>0</v>
      </c>
      <c r="E17" s="481">
        <f>SUMIF('FP Schlussziel'!$B$10:$B$109,C17,'FP Schlussziel'!$G$10:$I$109)</f>
        <v>0</v>
      </c>
      <c r="F17" s="481">
        <f t="shared" si="0"/>
        <v>0</v>
      </c>
    </row>
    <row r="18" spans="1:6" ht="27.6" x14ac:dyDescent="0.25">
      <c r="A18" s="248">
        <v>9</v>
      </c>
      <c r="B18" s="252" t="s">
        <v>55</v>
      </c>
      <c r="C18" s="253" t="str">
        <f>IFERROR(VLOOKUP($B18,Nachschlagen!$B$2:$C$72,2, FALSE),"-")</f>
        <v>B 1.2.2</v>
      </c>
      <c r="D18" s="481">
        <f>SUMIF('FP Teilziel'!$B$10:$B$109,C18,'FP Teilziel'!$G$10:$I$109)</f>
        <v>0</v>
      </c>
      <c r="E18" s="481">
        <f>SUMIF('FP Schlussziel'!$B$10:$B$109,C18,'FP Schlussziel'!$G$10:$I$109)</f>
        <v>0</v>
      </c>
      <c r="F18" s="481">
        <f t="shared" si="0"/>
        <v>0</v>
      </c>
    </row>
    <row r="19" spans="1:6" s="175" customFormat="1" ht="19.5" customHeight="1" x14ac:dyDescent="0.25">
      <c r="A19" s="254"/>
      <c r="B19" s="247" t="s">
        <v>363</v>
      </c>
      <c r="C19" s="249" t="s">
        <v>364</v>
      </c>
      <c r="D19" s="482">
        <f>SUM(D17:D18)</f>
        <v>0</v>
      </c>
      <c r="E19" s="482">
        <f t="shared" ref="E19:F19" si="2">SUM(E17:E18)</f>
        <v>0</v>
      </c>
      <c r="F19" s="482">
        <f t="shared" si="2"/>
        <v>0</v>
      </c>
    </row>
    <row r="20" spans="1:6" ht="19.5" customHeight="1" x14ac:dyDescent="0.25">
      <c r="A20" s="248">
        <v>10</v>
      </c>
      <c r="B20" s="252" t="s">
        <v>53</v>
      </c>
      <c r="C20" s="253" t="str">
        <f>IFERROR(VLOOKUP($B20,Nachschlagen!$B$2:$C$72,2, FALSE),"-")</f>
        <v>B 1.3.1</v>
      </c>
      <c r="D20" s="481">
        <f>SUMIF('FP Teilziel'!$B$10:$B$109,C20,'FP Teilziel'!$G$10:$I$109)</f>
        <v>0</v>
      </c>
      <c r="E20" s="481">
        <f>SUMIF('FP Schlussziel'!$B$10:$B$109,C20,'FP Schlussziel'!$G$10:$I$109)</f>
        <v>0</v>
      </c>
      <c r="F20" s="481">
        <f t="shared" si="0"/>
        <v>0</v>
      </c>
    </row>
    <row r="21" spans="1:6" ht="19.5" customHeight="1" x14ac:dyDescent="0.25">
      <c r="A21" s="248">
        <v>11</v>
      </c>
      <c r="B21" s="252" t="s">
        <v>51</v>
      </c>
      <c r="C21" s="253" t="str">
        <f>IFERROR(VLOOKUP($B21,Nachschlagen!$B$2:$C$72,2, FALSE),"-")</f>
        <v>B 1.3.2.1</v>
      </c>
      <c r="D21" s="481">
        <f>SUMIF('FP Teilziel'!$B$10:$B$109,C21,'FP Teilziel'!$G$10:$I$109)</f>
        <v>0</v>
      </c>
      <c r="E21" s="481">
        <f>SUMIF('FP Schlussziel'!$B$10:$B$109,C21,'FP Schlussziel'!$G$10:$I$109)</f>
        <v>0</v>
      </c>
      <c r="F21" s="481">
        <f t="shared" ref="F21:F31" si="3">D21+E21</f>
        <v>0</v>
      </c>
    </row>
    <row r="22" spans="1:6" ht="19.5" customHeight="1" x14ac:dyDescent="0.25">
      <c r="A22" s="248">
        <v>12</v>
      </c>
      <c r="B22" s="252" t="s">
        <v>338</v>
      </c>
      <c r="C22" s="253" t="str">
        <f>IFERROR(VLOOKUP($B22,Nachschlagen!$B$2:$C$72,2, FALSE),"-")</f>
        <v>B 1.3.2.2.1</v>
      </c>
      <c r="D22" s="481">
        <f>SUMIF('FP Teilziel'!$B$10:$B$109,C22,'FP Teilziel'!$G$10:$I$109)</f>
        <v>0</v>
      </c>
      <c r="E22" s="481">
        <f>SUMIF('FP Schlussziel'!$B$10:$B$109,C22,'FP Schlussziel'!$G$10:$I$109)</f>
        <v>0</v>
      </c>
      <c r="F22" s="481">
        <f t="shared" si="3"/>
        <v>0</v>
      </c>
    </row>
    <row r="23" spans="1:6" ht="19.5" customHeight="1" x14ac:dyDescent="0.25">
      <c r="A23" s="248">
        <v>13</v>
      </c>
      <c r="B23" s="252" t="s">
        <v>339</v>
      </c>
      <c r="C23" s="253" t="str">
        <f>IFERROR(VLOOKUP($B23,Nachschlagen!$B$2:$C$72,2, FALSE),"-")</f>
        <v>B 1.3.2.2.2</v>
      </c>
      <c r="D23" s="481">
        <f>SUMIF('FP Teilziel'!$B$10:$B$109,C23,'FP Teilziel'!$G$10:$I$109)</f>
        <v>0</v>
      </c>
      <c r="E23" s="481">
        <f>SUMIF('FP Schlussziel'!$B$10:$B$109,C23,'FP Schlussziel'!$G$10:$I$109)</f>
        <v>0</v>
      </c>
      <c r="F23" s="481">
        <f t="shared" si="3"/>
        <v>0</v>
      </c>
    </row>
    <row r="24" spans="1:6" ht="19.5" customHeight="1" x14ac:dyDescent="0.25">
      <c r="A24" s="248">
        <v>14</v>
      </c>
      <c r="B24" s="252" t="s">
        <v>340</v>
      </c>
      <c r="C24" s="253" t="str">
        <f>IFERROR(VLOOKUP($B24,Nachschlagen!$B$2:$C$72,2, FALSE),"-")</f>
        <v>B 1.3.2.2.3</v>
      </c>
      <c r="D24" s="481">
        <f>SUMIF('FP Teilziel'!$B$10:$B$109,C24,'FP Teilziel'!$G$10:$I$109)</f>
        <v>0</v>
      </c>
      <c r="E24" s="481">
        <f>SUMIF('FP Schlussziel'!$B$10:$B$109,C24,'FP Schlussziel'!$G$10:$I$109)</f>
        <v>0</v>
      </c>
      <c r="F24" s="481">
        <f t="shared" si="3"/>
        <v>0</v>
      </c>
    </row>
    <row r="25" spans="1:6" ht="13.8" x14ac:dyDescent="0.25">
      <c r="A25" s="248">
        <v>15</v>
      </c>
      <c r="B25" s="252" t="s">
        <v>49</v>
      </c>
      <c r="C25" s="253" t="str">
        <f>IFERROR(VLOOKUP($B25,Nachschlagen!$B$2:$C$72,2, FALSE),"-")</f>
        <v>B 1.3.2.3</v>
      </c>
      <c r="D25" s="481">
        <f>SUMIF('FP Teilziel'!$B$10:$B$109,C25,'FP Teilziel'!$G$10:$I$109)</f>
        <v>0</v>
      </c>
      <c r="E25" s="481">
        <f>SUMIF('FP Schlussziel'!$B$10:$B$109,C25,'FP Schlussziel'!$G$10:$I$109)</f>
        <v>0</v>
      </c>
      <c r="F25" s="481">
        <f t="shared" si="3"/>
        <v>0</v>
      </c>
    </row>
    <row r="26" spans="1:6" ht="19.5" customHeight="1" x14ac:dyDescent="0.25">
      <c r="A26" s="248">
        <v>16</v>
      </c>
      <c r="B26" s="252" t="s">
        <v>47</v>
      </c>
      <c r="C26" s="253" t="str">
        <f>IFERROR(VLOOKUP($B26,Nachschlagen!$B$2:$C$72,2, FALSE),"-")</f>
        <v>B 1.3.2.4</v>
      </c>
      <c r="D26" s="481">
        <f>SUMIF('FP Teilziel'!$B$10:$B$109,C26,'FP Teilziel'!$G$10:$I$109)</f>
        <v>0</v>
      </c>
      <c r="E26" s="481">
        <f>SUMIF('FP Schlussziel'!$B$10:$B$109,C26,'FP Schlussziel'!$G$10:$I$109)</f>
        <v>0</v>
      </c>
      <c r="F26" s="481">
        <f t="shared" si="3"/>
        <v>0</v>
      </c>
    </row>
    <row r="27" spans="1:6" ht="19.5" customHeight="1" x14ac:dyDescent="0.25">
      <c r="A27" s="248">
        <v>17</v>
      </c>
      <c r="B27" s="252" t="s">
        <v>45</v>
      </c>
      <c r="C27" s="253" t="str">
        <f>IFERROR(VLOOKUP($B27,Nachschlagen!$B$2:$C$72,2, FALSE),"-")</f>
        <v>B 1.3.3.1</v>
      </c>
      <c r="D27" s="481">
        <f>SUMIF('FP Teilziel'!$B$10:$B$109,C27,'FP Teilziel'!$G$10:$I$109)</f>
        <v>0</v>
      </c>
      <c r="E27" s="481">
        <f>SUMIF('FP Schlussziel'!$B$10:$B$109,C27,'FP Schlussziel'!$G$10:$I$109)</f>
        <v>0</v>
      </c>
      <c r="F27" s="481">
        <f t="shared" si="3"/>
        <v>0</v>
      </c>
    </row>
    <row r="28" spans="1:6" ht="19.5" customHeight="1" x14ac:dyDescent="0.25">
      <c r="A28" s="248">
        <v>18</v>
      </c>
      <c r="B28" s="252" t="s">
        <v>307</v>
      </c>
      <c r="C28" s="253" t="str">
        <f>IFERROR(VLOOKUP($B28,Nachschlagen!$B$2:$C$72,2, FALSE),"-")</f>
        <v>B 1.3.3.2</v>
      </c>
      <c r="D28" s="481">
        <f>SUMIF('FP Teilziel'!$B$10:$B$109,C28,'FP Teilziel'!$G$10:$I$109)</f>
        <v>0</v>
      </c>
      <c r="E28" s="481">
        <f>SUMIF('FP Schlussziel'!$B$10:$B$109,C28,'FP Schlussziel'!$G$10:$I$109)</f>
        <v>0</v>
      </c>
      <c r="F28" s="481">
        <f t="shared" si="3"/>
        <v>0</v>
      </c>
    </row>
    <row r="29" spans="1:6" ht="19.5" customHeight="1" x14ac:dyDescent="0.25">
      <c r="A29" s="248">
        <v>19</v>
      </c>
      <c r="B29" s="252" t="s">
        <v>43</v>
      </c>
      <c r="C29" s="253" t="str">
        <f>IFERROR(VLOOKUP($B29,Nachschlagen!$B$2:$C$72,2, FALSE),"-")</f>
        <v>B 1.3.3.3</v>
      </c>
      <c r="D29" s="481">
        <f>SUMIF('FP Teilziel'!$B$10:$B$109,C29,'FP Teilziel'!$G$10:$I$109)</f>
        <v>0</v>
      </c>
      <c r="E29" s="481">
        <f>SUMIF('FP Schlussziel'!$B$10:$B$109,C29,'FP Schlussziel'!$G$10:$I$109)</f>
        <v>0</v>
      </c>
      <c r="F29" s="481">
        <f t="shared" si="3"/>
        <v>0</v>
      </c>
    </row>
    <row r="30" spans="1:6" ht="19.5" customHeight="1" x14ac:dyDescent="0.25">
      <c r="A30" s="248">
        <v>20</v>
      </c>
      <c r="B30" s="252" t="s">
        <v>41</v>
      </c>
      <c r="C30" s="253" t="str">
        <f>IFERROR(VLOOKUP($B30,Nachschlagen!$B$2:$C$72,2, FALSE),"-")</f>
        <v>B 1.3.4</v>
      </c>
      <c r="D30" s="481">
        <f>SUMIF('FP Teilziel'!$B$10:$B$109,C30,'FP Teilziel'!$G$10:$I$109)</f>
        <v>0</v>
      </c>
      <c r="E30" s="481">
        <f>SUMIF('FP Schlussziel'!$B$10:$B$109,C30,'FP Schlussziel'!$G$10:$I$109)</f>
        <v>0</v>
      </c>
      <c r="F30" s="481">
        <f t="shared" si="3"/>
        <v>0</v>
      </c>
    </row>
    <row r="31" spans="1:6" ht="19.5" customHeight="1" x14ac:dyDescent="0.25">
      <c r="A31" s="248">
        <v>21</v>
      </c>
      <c r="B31" s="252" t="s">
        <v>39</v>
      </c>
      <c r="C31" s="253" t="str">
        <f>IFERROR(VLOOKUP($B31,Nachschlagen!$B$2:$C$72,2, FALSE),"-")</f>
        <v>B 1.3.5</v>
      </c>
      <c r="D31" s="481">
        <f>SUMIF('FP Teilziel'!$B$10:$B$109,C31,'FP Teilziel'!$G$10:$I$109)</f>
        <v>0</v>
      </c>
      <c r="E31" s="481">
        <f>SUMIF('FP Schlussziel'!$B$10:$B$109,C31,'FP Schlussziel'!$G$10:$I$109)</f>
        <v>0</v>
      </c>
      <c r="F31" s="481">
        <f t="shared" si="3"/>
        <v>0</v>
      </c>
    </row>
    <row r="32" spans="1:6" s="175" customFormat="1" ht="19.5" customHeight="1" x14ac:dyDescent="0.25">
      <c r="A32" s="254"/>
      <c r="B32" s="247" t="s">
        <v>366</v>
      </c>
      <c r="C32" s="249" t="s">
        <v>367</v>
      </c>
      <c r="D32" s="482">
        <f>SUM(D20:D31)</f>
        <v>0</v>
      </c>
      <c r="E32" s="482">
        <f>SUM(E20:E31)</f>
        <v>0</v>
      </c>
      <c r="F32" s="482">
        <f>SUM(F20:F31)</f>
        <v>0</v>
      </c>
    </row>
    <row r="33" spans="1:6" ht="20.100000000000001" customHeight="1" x14ac:dyDescent="0.25">
      <c r="A33" s="248">
        <v>21</v>
      </c>
      <c r="B33" s="252" t="s">
        <v>37</v>
      </c>
      <c r="C33" s="253" t="str">
        <f>IFERROR(VLOOKUP($B33,Nachschlagen!$B$2:$C$72,2, FALSE),"-")</f>
        <v>B 1.4.1.1</v>
      </c>
      <c r="D33" s="481">
        <f>SUMIF('FP Teilziel'!$B$10:$B$109,C33,'FP Teilziel'!$G$10:$I$109)</f>
        <v>0</v>
      </c>
      <c r="E33" s="481">
        <f>SUMIF('FP Schlussziel'!$B$10:$B$109,C33,'FP Schlussziel'!$G$10:$I$109)</f>
        <v>0</v>
      </c>
      <c r="F33" s="481">
        <f t="shared" si="0"/>
        <v>0</v>
      </c>
    </row>
    <row r="34" spans="1:6" ht="20.100000000000001" customHeight="1" x14ac:dyDescent="0.25">
      <c r="A34" s="248">
        <v>22</v>
      </c>
      <c r="B34" s="252" t="s">
        <v>35</v>
      </c>
      <c r="C34" s="253" t="str">
        <f>IFERROR(VLOOKUP($B34,Nachschlagen!$B$2:$C$72,2, FALSE),"-")</f>
        <v>B 1.4.1.2</v>
      </c>
      <c r="D34" s="481">
        <f>SUMIF('FP Teilziel'!$B$10:$B$109,C34,'FP Teilziel'!$G$10:$I$109)</f>
        <v>0</v>
      </c>
      <c r="E34" s="481">
        <f>SUMIF('FP Schlussziel'!$B$10:$B$109,C34,'FP Schlussziel'!$G$10:$I$109)</f>
        <v>0</v>
      </c>
      <c r="F34" s="481">
        <f t="shared" si="0"/>
        <v>0</v>
      </c>
    </row>
    <row r="35" spans="1:6" ht="20.100000000000001" customHeight="1" x14ac:dyDescent="0.25">
      <c r="A35" s="248">
        <v>23</v>
      </c>
      <c r="B35" s="252" t="s">
        <v>33</v>
      </c>
      <c r="C35" s="253" t="str">
        <f>IFERROR(VLOOKUP($B35,Nachschlagen!$B$2:$C$72,2, FALSE),"-")</f>
        <v>B.1.4.1.3</v>
      </c>
      <c r="D35" s="481">
        <f>SUMIF('FP Teilziel'!$B$10:$B$109,C35,'FP Teilziel'!$G$10:$I$109)</f>
        <v>0</v>
      </c>
      <c r="E35" s="481">
        <f>SUMIF('FP Schlussziel'!$B$10:$B$109,C35,'FP Schlussziel'!$G$10:$I$109)</f>
        <v>0</v>
      </c>
      <c r="F35" s="481">
        <f t="shared" si="0"/>
        <v>0</v>
      </c>
    </row>
    <row r="36" spans="1:6" ht="19.5" customHeight="1" x14ac:dyDescent="0.25">
      <c r="A36" s="248">
        <v>24</v>
      </c>
      <c r="B36" s="252" t="s">
        <v>31</v>
      </c>
      <c r="C36" s="253" t="str">
        <f>IFERROR(VLOOKUP($B36,Nachschlagen!$B$2:$C$72,2, FALSE),"-")</f>
        <v>B 1.4.2.1</v>
      </c>
      <c r="D36" s="481">
        <f>SUMIF('FP Teilziel'!$B$10:$B$109,C36,'FP Teilziel'!$G$10:$I$109)</f>
        <v>0</v>
      </c>
      <c r="E36" s="481">
        <f>SUMIF('FP Schlussziel'!$B$10:$B$109,C36,'FP Schlussziel'!$G$10:$I$109)</f>
        <v>0</v>
      </c>
      <c r="F36" s="481">
        <f t="shared" si="0"/>
        <v>0</v>
      </c>
    </row>
    <row r="37" spans="1:6" ht="20.100000000000001" customHeight="1" x14ac:dyDescent="0.25">
      <c r="A37" s="248">
        <v>25</v>
      </c>
      <c r="B37" s="252" t="s">
        <v>29</v>
      </c>
      <c r="C37" s="253" t="str">
        <f>IFERROR(VLOOKUP($B37,Nachschlagen!$B$2:$C$72,2, FALSE),"-")</f>
        <v>B 1.4.2.2</v>
      </c>
      <c r="D37" s="481">
        <f>SUMIF('FP Teilziel'!$B$10:$B$109,C37,'FP Teilziel'!$G$10:$I$109)</f>
        <v>0</v>
      </c>
      <c r="E37" s="481">
        <f>SUMIF('FP Schlussziel'!$B$10:$B$109,C37,'FP Schlussziel'!$G$10:$I$109)</f>
        <v>0</v>
      </c>
      <c r="F37" s="481">
        <f t="shared" si="0"/>
        <v>0</v>
      </c>
    </row>
    <row r="38" spans="1:6" ht="20.100000000000001" customHeight="1" x14ac:dyDescent="0.25">
      <c r="A38" s="248">
        <v>26</v>
      </c>
      <c r="B38" s="252" t="s">
        <v>27</v>
      </c>
      <c r="C38" s="253" t="str">
        <f>IFERROR(VLOOKUP($B38,Nachschlagen!$B$2:$C$72,2, FALSE),"-")</f>
        <v>B 1.4.3.1</v>
      </c>
      <c r="D38" s="481">
        <f>SUMIF('FP Teilziel'!$B$10:$B$109,C38,'FP Teilziel'!$G$10:$I$109)</f>
        <v>0</v>
      </c>
      <c r="E38" s="481">
        <f>SUMIF('FP Schlussziel'!$B$10:$B$109,C38,'FP Schlussziel'!$G$10:$I$109)</f>
        <v>0</v>
      </c>
      <c r="F38" s="481">
        <f t="shared" si="0"/>
        <v>0</v>
      </c>
    </row>
    <row r="39" spans="1:6" ht="20.100000000000001" customHeight="1" x14ac:dyDescent="0.25">
      <c r="A39" s="248">
        <v>27</v>
      </c>
      <c r="B39" s="252" t="s">
        <v>25</v>
      </c>
      <c r="C39" s="253" t="str">
        <f>IFERROR(VLOOKUP($B39,Nachschlagen!$B$2:$C$72,2, FALSE),"-")</f>
        <v>B 1.4.3.2</v>
      </c>
      <c r="D39" s="481">
        <f>SUMIF('FP Teilziel'!$B$10:$B$109,C39,'FP Teilziel'!$G$10:$I$109)</f>
        <v>0</v>
      </c>
      <c r="E39" s="481">
        <f>SUMIF('FP Schlussziel'!$B$10:$B$109,C39,'FP Schlussziel'!$G$10:$I$109)</f>
        <v>0</v>
      </c>
      <c r="F39" s="481">
        <f t="shared" si="0"/>
        <v>0</v>
      </c>
    </row>
    <row r="40" spans="1:6" ht="20.100000000000001" customHeight="1" x14ac:dyDescent="0.25">
      <c r="A40" s="248">
        <v>28</v>
      </c>
      <c r="B40" s="252" t="s">
        <v>23</v>
      </c>
      <c r="C40" s="253" t="str">
        <f>IFERROR(VLOOKUP($B40,Nachschlagen!$B$2:$C$72,2, FALSE),"-")</f>
        <v>B 1.4.3.3</v>
      </c>
      <c r="D40" s="481">
        <f>SUMIF('FP Teilziel'!$B$10:$B$109,C40,'FP Teilziel'!$G$10:$I$109)</f>
        <v>0</v>
      </c>
      <c r="E40" s="481">
        <f>SUMIF('FP Schlussziel'!$B$10:$B$109,C40,'FP Schlussziel'!$G$10:$I$109)</f>
        <v>0</v>
      </c>
      <c r="F40" s="481">
        <f t="shared" si="0"/>
        <v>0</v>
      </c>
    </row>
    <row r="41" spans="1:6" ht="20.100000000000001" customHeight="1" x14ac:dyDescent="0.25">
      <c r="A41" s="248">
        <v>29</v>
      </c>
      <c r="B41" s="252" t="s">
        <v>21</v>
      </c>
      <c r="C41" s="253" t="str">
        <f>IFERROR(VLOOKUP($B41,Nachschlagen!$B$2:$C$72,2, FALSE),"-")</f>
        <v>B 1.4.3.4</v>
      </c>
      <c r="D41" s="481">
        <f>SUMIF('FP Teilziel'!$B$10:$B$109,C41,'FP Teilziel'!$G$10:$I$109)</f>
        <v>0</v>
      </c>
      <c r="E41" s="481">
        <f>SUMIF('FP Schlussziel'!$B$10:$B$109,C41,'FP Schlussziel'!$G$10:$I$109)</f>
        <v>0</v>
      </c>
      <c r="F41" s="481">
        <f t="shared" si="0"/>
        <v>0</v>
      </c>
    </row>
    <row r="42" spans="1:6" ht="20.100000000000001" customHeight="1" x14ac:dyDescent="0.25">
      <c r="A42" s="248">
        <v>30</v>
      </c>
      <c r="B42" s="252" t="s">
        <v>19</v>
      </c>
      <c r="C42" s="253" t="str">
        <f>IFERROR(VLOOKUP($B42,Nachschlagen!$B$2:$C$72,2, FALSE),"-")</f>
        <v>B 1.4.3.5</v>
      </c>
      <c r="D42" s="481">
        <f>SUMIF('FP Teilziel'!$B$10:$B$109,C42,'FP Teilziel'!$G$10:$I$109)</f>
        <v>0</v>
      </c>
      <c r="E42" s="481">
        <f>SUMIF('FP Schlussziel'!$B$10:$B$109,C42,'FP Schlussziel'!$G$10:$I$109)</f>
        <v>0</v>
      </c>
      <c r="F42" s="481">
        <f t="shared" si="0"/>
        <v>0</v>
      </c>
    </row>
    <row r="43" spans="1:6" ht="20.100000000000001" customHeight="1" x14ac:dyDescent="0.25">
      <c r="A43" s="248">
        <v>31</v>
      </c>
      <c r="B43" s="252" t="s">
        <v>17</v>
      </c>
      <c r="C43" s="253" t="str">
        <f>IFERROR(VLOOKUP($B43,Nachschlagen!$B$2:$C$72,2, FALSE),"-")</f>
        <v>B 1.4.3.6</v>
      </c>
      <c r="D43" s="481">
        <f>SUMIF('FP Teilziel'!$B$10:$B$109,C43,'FP Teilziel'!$G$10:$I$109)</f>
        <v>0</v>
      </c>
      <c r="E43" s="481">
        <f>SUMIF('FP Schlussziel'!$B$10:$B$109,C43,'FP Schlussziel'!$G$10:$I$109)</f>
        <v>0</v>
      </c>
      <c r="F43" s="481">
        <f t="shared" si="0"/>
        <v>0</v>
      </c>
    </row>
    <row r="44" spans="1:6" ht="20.100000000000001" customHeight="1" x14ac:dyDescent="0.25">
      <c r="A44" s="248">
        <v>32</v>
      </c>
      <c r="B44" s="252" t="s">
        <v>15</v>
      </c>
      <c r="C44" s="253" t="str">
        <f>IFERROR(VLOOKUP($B44,Nachschlagen!$B$2:$C$72,2, FALSE),"-")</f>
        <v>B 1.4.3.7</v>
      </c>
      <c r="D44" s="481">
        <f>SUMIF('FP Teilziel'!$B$10:$B$109,C44,'FP Teilziel'!$G$10:$I$109)</f>
        <v>0</v>
      </c>
      <c r="E44" s="481">
        <f>SUMIF('FP Schlussziel'!$B$10:$B$109,C44,'FP Schlussziel'!$G$10:$I$109)</f>
        <v>0</v>
      </c>
      <c r="F44" s="481">
        <f t="shared" si="0"/>
        <v>0</v>
      </c>
    </row>
    <row r="45" spans="1:6" ht="19.5" customHeight="1" x14ac:dyDescent="0.25">
      <c r="A45" s="248">
        <v>33</v>
      </c>
      <c r="B45" s="252" t="s">
        <v>13</v>
      </c>
      <c r="C45" s="253" t="str">
        <f>IFERROR(VLOOKUP($B45,Nachschlagen!$B$2:$C$72,2, FALSE),"-")</f>
        <v>B 1.4.3.8</v>
      </c>
      <c r="D45" s="481">
        <f>SUMIF('FP Teilziel'!$B$10:$B$109,C45,'FP Teilziel'!$G$10:$I$109)</f>
        <v>0</v>
      </c>
      <c r="E45" s="481">
        <f>SUMIF('FP Schlussziel'!$B$10:$B$109,C45,'FP Schlussziel'!$G$10:$I$109)</f>
        <v>0</v>
      </c>
      <c r="F45" s="481">
        <f t="shared" si="0"/>
        <v>0</v>
      </c>
    </row>
    <row r="46" spans="1:6" ht="20.100000000000001" customHeight="1" x14ac:dyDescent="0.25">
      <c r="A46" s="248">
        <v>34</v>
      </c>
      <c r="B46" s="252" t="s">
        <v>11</v>
      </c>
      <c r="C46" s="253" t="str">
        <f>IFERROR(VLOOKUP($B46,Nachschlagen!$B$2:$C$72,2, FALSE),"-")</f>
        <v>B 1.4.3.9</v>
      </c>
      <c r="D46" s="481">
        <f>SUMIF('FP Teilziel'!$B$10:$B$109,C46,'FP Teilziel'!$G$10:$I$109)</f>
        <v>0</v>
      </c>
      <c r="E46" s="481">
        <f>SUMIF('FP Schlussziel'!$B$10:$B$109,C46,'FP Schlussziel'!$G$10:$I$109)</f>
        <v>0</v>
      </c>
      <c r="F46" s="481">
        <f t="shared" si="0"/>
        <v>0</v>
      </c>
    </row>
    <row r="47" spans="1:6" ht="19.5" customHeight="1" x14ac:dyDescent="0.25">
      <c r="A47" s="248">
        <v>35</v>
      </c>
      <c r="B47" s="252" t="s">
        <v>9</v>
      </c>
      <c r="C47" s="253" t="str">
        <f>IFERROR(VLOOKUP($B47,Nachschlagen!$B$2:$C$72,2, FALSE),"-")</f>
        <v>B 1.4.4</v>
      </c>
      <c r="D47" s="481">
        <f>SUMIF('FP Teilziel'!$B$10:$B$109,C47,'FP Teilziel'!$G$10:$I$109)</f>
        <v>0</v>
      </c>
      <c r="E47" s="481">
        <f>SUMIF('FP Schlussziel'!$B$10:$B$109,C47,'FP Schlussziel'!$G$10:$I$109)</f>
        <v>0</v>
      </c>
      <c r="F47" s="481">
        <f t="shared" si="0"/>
        <v>0</v>
      </c>
    </row>
    <row r="48" spans="1:6" ht="19.5" customHeight="1" x14ac:dyDescent="0.25">
      <c r="A48" s="248">
        <v>36</v>
      </c>
      <c r="B48" s="252" t="s">
        <v>7</v>
      </c>
      <c r="C48" s="253" t="str">
        <f>IFERROR(VLOOKUP($B48,Nachschlagen!$B$2:$C$72,2, FALSE),"-")</f>
        <v>B 1.4.5</v>
      </c>
      <c r="D48" s="481">
        <f>SUMIF('FP Teilziel'!$B$10:$B$109,C48,'FP Teilziel'!$G$10:$I$109)</f>
        <v>0</v>
      </c>
      <c r="E48" s="481">
        <f>SUMIF('FP Schlussziel'!$B$10:$B$109,C48,'FP Schlussziel'!$G$10:$I$109)</f>
        <v>0</v>
      </c>
      <c r="F48" s="481">
        <f t="shared" si="0"/>
        <v>0</v>
      </c>
    </row>
    <row r="49" spans="1:6" ht="19.5" customHeight="1" x14ac:dyDescent="0.25">
      <c r="A49" s="248">
        <v>37</v>
      </c>
      <c r="B49" s="252" t="s">
        <v>5</v>
      </c>
      <c r="C49" s="253" t="str">
        <f>IFERROR(VLOOKUP($B49,Nachschlagen!$B$2:$C$72,2, FALSE),"-")</f>
        <v>B 1.4.7</v>
      </c>
      <c r="D49" s="481">
        <f>SUMIF('FP Teilziel'!$B$10:$B$109,C49,'FP Teilziel'!$G$10:$I$109)</f>
        <v>0</v>
      </c>
      <c r="E49" s="481">
        <f>SUMIF('FP Schlussziel'!$B$10:$B$109,C49,'FP Schlussziel'!$G$10:$I$109)</f>
        <v>0</v>
      </c>
      <c r="F49" s="481">
        <f t="shared" si="0"/>
        <v>0</v>
      </c>
    </row>
    <row r="50" spans="1:6" ht="19.5" customHeight="1" x14ac:dyDescent="0.25">
      <c r="A50" s="248">
        <v>38</v>
      </c>
      <c r="B50" s="252" t="s">
        <v>384</v>
      </c>
      <c r="C50" s="253" t="str">
        <f>IFERROR(VLOOKUP($B50,Nachschlagen!$B$2:$C$72,2, FALSE),"-")</f>
        <v>B 1.4.9.1</v>
      </c>
      <c r="D50" s="481">
        <f>SUMIF('FP Teilziel'!$B$10:$B$109,C50,'FP Teilziel'!$G$10:$I$109)</f>
        <v>0</v>
      </c>
      <c r="E50" s="481">
        <f>SUMIF('FP Schlussziel'!$B$10:$B$109,C50,'FP Schlussziel'!$G$10:$I$109)</f>
        <v>0</v>
      </c>
      <c r="F50" s="481">
        <f t="shared" si="0"/>
        <v>0</v>
      </c>
    </row>
    <row r="51" spans="1:6" ht="27.6" x14ac:dyDescent="0.25">
      <c r="A51" s="248">
        <v>39</v>
      </c>
      <c r="B51" s="252" t="s">
        <v>382</v>
      </c>
      <c r="C51" s="253" t="str">
        <f>IFERROR(VLOOKUP($B51,Nachschlagen!$B$2:$C$72,2, FALSE),"-")</f>
        <v>B 1.4.9.2</v>
      </c>
      <c r="D51" s="481">
        <f>SUMIF('FP Teilziel'!$B$10:$B$109,C51,'FP Teilziel'!$G$10:$I$109)</f>
        <v>0</v>
      </c>
      <c r="E51" s="481">
        <f>SUMIF('FP Schlussziel'!$B$10:$B$109,C51,'FP Schlussziel'!$G$10:$I$109)</f>
        <v>0</v>
      </c>
      <c r="F51" s="481">
        <f t="shared" si="0"/>
        <v>0</v>
      </c>
    </row>
    <row r="52" spans="1:6" ht="21.75" customHeight="1" x14ac:dyDescent="0.25">
      <c r="A52" s="248">
        <v>40</v>
      </c>
      <c r="B52" s="252" t="s">
        <v>383</v>
      </c>
      <c r="C52" s="253" t="str">
        <f>IFERROR(VLOOKUP($B52,Nachschlagen!$B$2:$C$72,2, FALSE),"-")</f>
        <v>B 1.4.9.3</v>
      </c>
      <c r="D52" s="481">
        <f>SUMIF('FP Teilziel'!$B$10:$B$109,C52,'FP Teilziel'!$G$10:$I$109)</f>
        <v>0</v>
      </c>
      <c r="E52" s="481">
        <f>SUMIF('FP Schlussziel'!$B$10:$B$109,C52,'FP Schlussziel'!$G$10:$I$109)</f>
        <v>0</v>
      </c>
      <c r="F52" s="481">
        <f t="shared" si="0"/>
        <v>0</v>
      </c>
    </row>
    <row r="53" spans="1:6" s="175" customFormat="1" ht="24.75" customHeight="1" x14ac:dyDescent="0.25">
      <c r="A53" s="254"/>
      <c r="B53" s="247" t="s">
        <v>365</v>
      </c>
      <c r="C53" s="249" t="s">
        <v>368</v>
      </c>
      <c r="D53" s="482">
        <f>SUM(D33:D52)</f>
        <v>0</v>
      </c>
      <c r="E53" s="482">
        <f t="shared" ref="E53" si="4">SUM(E33:E52)</f>
        <v>0</v>
      </c>
      <c r="F53" s="482">
        <f>SUM(F33:F52)</f>
        <v>0</v>
      </c>
    </row>
    <row r="54" spans="1:6" s="250" customFormat="1" ht="19.5" customHeight="1" x14ac:dyDescent="0.25">
      <c r="A54" s="244">
        <v>41</v>
      </c>
      <c r="B54" s="255" t="s">
        <v>160</v>
      </c>
      <c r="C54" s="251" t="str">
        <f>IFERROR(VLOOKUP($B54,Nachschlagen!$B$2:$C$72,2, FALSE),"-")</f>
        <v>B 1.4.6</v>
      </c>
      <c r="D54" s="483">
        <f>SUMIF('FP Teilziel'!$B$10:$B$109,C54,'FP Teilziel'!$G$10:$I$109)</f>
        <v>0</v>
      </c>
      <c r="E54" s="483">
        <f>SUMIF('FP Schlussziel'!$B$10:$B$109,C54,'FP Schlussziel'!$G$10:$I$109)</f>
        <v>0</v>
      </c>
      <c r="F54" s="483">
        <f>D54+E54</f>
        <v>0</v>
      </c>
    </row>
  </sheetData>
  <sheetProtection algorithmName="SHA-512" hashValue="NYcpeB/O5TVD0z4nIT4GOyL9JGDQp3un9NJd8ira1cMhRsLnq0cdTJb8QR2AynlN5MwOvLsk+aWQiCypJ3iptA==" saltValue="UNnDNfoDNr5+zxvOE+nA+w==" spinCount="100000" sheet="1" objects="1" scenarios="1"/>
  <mergeCells count="5">
    <mergeCell ref="C2:D2"/>
    <mergeCell ref="C6:D6"/>
    <mergeCell ref="C3:D3"/>
    <mergeCell ref="C4:D4"/>
    <mergeCell ref="C5:D5"/>
  </mergeCells>
  <dataValidations disablePrompts="1" count="1">
    <dataValidation type="list" allowBlank="1" showInputMessage="1" showErrorMessage="1" sqref="B9:B15 B17:B18 B20:B31 B54 B33:B52">
      <formula1>Bezeichnung_Kostenart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75" fitToHeight="0" orientation="landscape" r:id="rId1"/>
  <headerFooter>
    <oddHeader>&amp;L&amp;G&amp;R&amp;G</oddHeader>
    <oddFooter>&amp;L&amp;F
&amp;A&amp;CFinanzantrag_Ls_V4_5_210415&amp;RSeite &amp;P von &amp;N</oddFooter>
  </headerFooter>
  <rowBreaks count="1" manualBreakCount="1">
    <brk id="32" max="5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R40"/>
  <sheetViews>
    <sheetView showGridLines="0" zoomScale="90" zoomScaleNormal="90" zoomScalePageLayoutView="60" workbookViewId="0">
      <selection activeCell="C11" sqref="C11"/>
    </sheetView>
  </sheetViews>
  <sheetFormatPr baseColWidth="10" defaultColWidth="11.44140625" defaultRowHeight="13.2" x14ac:dyDescent="0.25"/>
  <cols>
    <col min="1" max="1" width="7.88671875" style="168" customWidth="1"/>
    <col min="2" max="2" width="69.109375" style="169" bestFit="1" customWidth="1"/>
    <col min="3" max="3" width="18" style="170" customWidth="1"/>
    <col min="4" max="4" width="30.6640625" style="171" customWidth="1"/>
    <col min="5" max="6" width="30.6640625" style="172" customWidth="1"/>
    <col min="7" max="16384" width="11.44140625" style="172"/>
  </cols>
  <sheetData>
    <row r="1" spans="1:18" s="199" customFormat="1" ht="27.75" customHeight="1" x14ac:dyDescent="0.3">
      <c r="A1" s="201" t="s">
        <v>355</v>
      </c>
      <c r="B1" s="196"/>
      <c r="C1" s="197"/>
      <c r="D1" s="198"/>
    </row>
    <row r="2" spans="1:18" s="166" customFormat="1" ht="15.6" x14ac:dyDescent="0.3">
      <c r="A2" s="167"/>
      <c r="B2" s="4" t="s">
        <v>68</v>
      </c>
      <c r="C2" s="573">
        <f>'FP Teilziel'!D3</f>
        <v>0</v>
      </c>
      <c r="D2" s="573"/>
    </row>
    <row r="3" spans="1:18" s="3" customFormat="1" ht="15" x14ac:dyDescent="0.25">
      <c r="A3" s="112"/>
      <c r="B3" s="4" t="s">
        <v>69</v>
      </c>
      <c r="C3" s="573">
        <f>'FP Teilziel'!D4</f>
        <v>0</v>
      </c>
      <c r="D3" s="573"/>
      <c r="E3" s="6"/>
      <c r="F3" s="21"/>
      <c r="H3" s="112"/>
      <c r="I3" s="22"/>
      <c r="J3" s="6"/>
      <c r="K3" s="23"/>
      <c r="L3" s="24"/>
      <c r="M3" s="25"/>
      <c r="N3" s="26"/>
      <c r="O3" s="22"/>
      <c r="P3" s="6"/>
      <c r="Q3" s="7"/>
      <c r="R3" s="24"/>
    </row>
    <row r="4" spans="1:18" s="3" customFormat="1" ht="15" x14ac:dyDescent="0.25">
      <c r="A4" s="112"/>
      <c r="B4" s="4"/>
      <c r="C4" s="577"/>
      <c r="D4" s="577"/>
      <c r="E4" s="6"/>
      <c r="F4" s="21"/>
      <c r="H4" s="112"/>
      <c r="I4" s="22"/>
      <c r="J4" s="6"/>
      <c r="K4" s="23"/>
      <c r="L4" s="24"/>
      <c r="M4" s="25"/>
      <c r="N4" s="26"/>
      <c r="O4" s="22"/>
      <c r="P4" s="6"/>
      <c r="Q4" s="7"/>
      <c r="R4" s="24"/>
    </row>
    <row r="5" spans="1:18" s="3" customFormat="1" ht="15" x14ac:dyDescent="0.25">
      <c r="A5" s="112"/>
      <c r="B5" s="4" t="s">
        <v>71</v>
      </c>
      <c r="C5" s="575" t="str">
        <f>'FP Teilziel'!D5</f>
        <v>00.01.1900  bis  00.01.1900</v>
      </c>
      <c r="D5" s="575"/>
      <c r="E5" s="6"/>
      <c r="F5" s="21"/>
      <c r="H5" s="112"/>
      <c r="I5" s="22"/>
      <c r="J5" s="6"/>
      <c r="K5" s="23"/>
      <c r="L5" s="24"/>
      <c r="M5" s="25"/>
      <c r="N5" s="26"/>
      <c r="O5" s="22"/>
      <c r="P5" s="6"/>
      <c r="Q5" s="7"/>
      <c r="R5" s="24"/>
    </row>
    <row r="6" spans="1:18" s="3" customFormat="1" ht="15" x14ac:dyDescent="0.25">
      <c r="A6" s="112"/>
      <c r="B6" s="218"/>
      <c r="C6" s="578"/>
      <c r="D6" s="578"/>
      <c r="E6" s="6"/>
      <c r="F6" s="21"/>
      <c r="H6" s="112"/>
      <c r="I6" s="22"/>
      <c r="J6" s="6"/>
      <c r="K6" s="23"/>
      <c r="L6" s="24"/>
      <c r="M6" s="25"/>
      <c r="N6" s="26"/>
      <c r="O6" s="22"/>
      <c r="P6" s="6"/>
      <c r="Q6" s="7"/>
      <c r="R6" s="24"/>
    </row>
    <row r="7" spans="1:18" s="3" customFormat="1" ht="15" x14ac:dyDescent="0.25">
      <c r="A7" s="112"/>
      <c r="B7" s="4" t="s">
        <v>86</v>
      </c>
      <c r="C7" s="576" t="str">
        <f>'FP Teilziel'!D6</f>
        <v>Lump-sums</v>
      </c>
      <c r="D7" s="576"/>
      <c r="E7" s="6"/>
      <c r="F7" s="21"/>
      <c r="H7" s="112"/>
      <c r="I7" s="22"/>
      <c r="J7" s="6"/>
      <c r="K7" s="23"/>
      <c r="L7" s="24"/>
      <c r="M7" s="25"/>
      <c r="N7" s="26"/>
      <c r="O7" s="22"/>
      <c r="P7" s="6"/>
      <c r="Q7" s="7"/>
      <c r="R7" s="24"/>
    </row>
    <row r="8" spans="1:18" s="3" customFormat="1" ht="15" x14ac:dyDescent="0.25">
      <c r="A8" s="112"/>
      <c r="B8" s="4" t="s">
        <v>131</v>
      </c>
      <c r="C8" s="574" t="str">
        <f>'FP Teilziel'!D7</f>
        <v>bitte auswählen</v>
      </c>
      <c r="D8" s="574"/>
      <c r="E8" s="6"/>
      <c r="F8" s="21"/>
      <c r="H8" s="112"/>
      <c r="I8" s="22"/>
      <c r="J8" s="6"/>
      <c r="K8" s="23"/>
      <c r="L8" s="24"/>
      <c r="M8" s="25"/>
      <c r="N8" s="26"/>
      <c r="O8" s="22"/>
      <c r="P8" s="6"/>
      <c r="Q8" s="7"/>
      <c r="R8" s="24"/>
    </row>
    <row r="9" spans="1:18" ht="13.8" thickBot="1" x14ac:dyDescent="0.3"/>
    <row r="10" spans="1:18" s="213" customFormat="1" ht="47.25" customHeight="1" thickBot="1" x14ac:dyDescent="0.35">
      <c r="A10" s="176" t="s">
        <v>0</v>
      </c>
      <c r="B10" s="234" t="s">
        <v>345</v>
      </c>
      <c r="C10" s="237" t="s">
        <v>114</v>
      </c>
      <c r="D10" s="145" t="s">
        <v>252</v>
      </c>
      <c r="E10" s="145" t="s">
        <v>253</v>
      </c>
      <c r="F10" s="145" t="s">
        <v>254</v>
      </c>
    </row>
    <row r="11" spans="1:18" s="272" customFormat="1" ht="21.75" customHeight="1" x14ac:dyDescent="0.3">
      <c r="A11" s="245">
        <v>1</v>
      </c>
      <c r="B11" s="257" t="s">
        <v>93</v>
      </c>
      <c r="C11" s="253" t="str">
        <f>IFERROR(VLOOKUP($B11,Nachschlagen!$B$2:$C$72,2, FALSE),"-")</f>
        <v>C 1.1.1.1</v>
      </c>
      <c r="D11" s="484">
        <f>SUMIF('FP Teilziel'!$B$10:$B$109,C11,'FP Teilziel'!$G$10:$I$109)</f>
        <v>0</v>
      </c>
      <c r="E11" s="484">
        <f>SUMIF('FP Schlussziel'!$B$10:$B$109,C11,'FP Schlussziel'!$G$10:$I$109)</f>
        <v>0</v>
      </c>
      <c r="F11" s="484">
        <f>D11+E11</f>
        <v>0</v>
      </c>
    </row>
    <row r="12" spans="1:18" s="272" customFormat="1" ht="21.75" customHeight="1" x14ac:dyDescent="0.3">
      <c r="A12" s="248">
        <v>2</v>
      </c>
      <c r="B12" s="252" t="s">
        <v>94</v>
      </c>
      <c r="C12" s="253" t="str">
        <f>IFERROR(VLOOKUP($B12,Nachschlagen!$B$2:$C$72,2, FALSE),"-")</f>
        <v>C 1.1.1.2</v>
      </c>
      <c r="D12" s="484">
        <f>SUMIF('FP Teilziel'!$B$10:$B$109,C12,'FP Teilziel'!$G$10:$I$109)</f>
        <v>0</v>
      </c>
      <c r="E12" s="484">
        <f>SUMIF('FP Schlussziel'!$B$10:$B$109,C12,'FP Schlussziel'!$G$10:$I$109)</f>
        <v>0</v>
      </c>
      <c r="F12" s="484">
        <f t="shared" ref="F12:F39" si="0">D12+E12</f>
        <v>0</v>
      </c>
    </row>
    <row r="13" spans="1:18" s="272" customFormat="1" ht="21.75" customHeight="1" x14ac:dyDescent="0.3">
      <c r="A13" s="248">
        <v>3</v>
      </c>
      <c r="B13" s="252" t="s">
        <v>95</v>
      </c>
      <c r="C13" s="253" t="str">
        <f>IFERROR(VLOOKUP($B13,Nachschlagen!$B$2:$C$72,2, FALSE),"-")</f>
        <v>C 1.1.1.3</v>
      </c>
      <c r="D13" s="484">
        <f>SUMIF('FP Teilziel'!$B$10:$B$109,C13,'FP Teilziel'!$G$10:$I$109)</f>
        <v>0</v>
      </c>
      <c r="E13" s="484">
        <f>SUMIF('FP Schlussziel'!$B$10:$B$109,C13,'FP Schlussziel'!$G$10:$I$109)</f>
        <v>0</v>
      </c>
      <c r="F13" s="484">
        <f t="shared" si="0"/>
        <v>0</v>
      </c>
    </row>
    <row r="14" spans="1:18" s="272" customFormat="1" ht="21.75" customHeight="1" x14ac:dyDescent="0.3">
      <c r="A14" s="248">
        <v>4</v>
      </c>
      <c r="B14" s="252" t="s">
        <v>96</v>
      </c>
      <c r="C14" s="253" t="str">
        <f>IFERROR(VLOOKUP($B14,Nachschlagen!$B$2:$C$72,2, FALSE),"-")</f>
        <v xml:space="preserve">C 1.1.2.1_31 </v>
      </c>
      <c r="D14" s="484">
        <f>SUMIF('FP Teilziel'!$B$10:$B$109,C14,'FP Teilziel'!$G$10:$I$109)</f>
        <v>0</v>
      </c>
      <c r="E14" s="484">
        <f>SUMIF('FP Schlussziel'!$B$10:$B$109,C14,'FP Schlussziel'!$G$10:$I$109)</f>
        <v>0</v>
      </c>
      <c r="F14" s="484">
        <f t="shared" si="0"/>
        <v>0</v>
      </c>
    </row>
    <row r="15" spans="1:18" s="272" customFormat="1" ht="21.75" customHeight="1" x14ac:dyDescent="0.3">
      <c r="A15" s="248">
        <v>5</v>
      </c>
      <c r="B15" s="252" t="s">
        <v>97</v>
      </c>
      <c r="C15" s="253" t="str">
        <f>IFERROR(VLOOKUP($B15,Nachschlagen!$B$2:$C$72,2, FALSE),"-")</f>
        <v>C 1.1.2.1_68a</v>
      </c>
      <c r="D15" s="484">
        <f>SUMIF('FP Teilziel'!$B$10:$B$109,C15,'FP Teilziel'!$G$10:$I$109)</f>
        <v>0</v>
      </c>
      <c r="E15" s="484">
        <f>SUMIF('FP Schlussziel'!$B$10:$B$109,C15,'FP Schlussziel'!$G$10:$I$109)</f>
        <v>0</v>
      </c>
      <c r="F15" s="484">
        <f t="shared" si="0"/>
        <v>0</v>
      </c>
    </row>
    <row r="16" spans="1:18" s="272" customFormat="1" ht="21.75" customHeight="1" x14ac:dyDescent="0.3">
      <c r="A16" s="248">
        <v>6</v>
      </c>
      <c r="B16" s="252" t="s">
        <v>98</v>
      </c>
      <c r="C16" s="253" t="str">
        <f>IFERROR(VLOOKUP($B16,Nachschlagen!$B$2:$C$72,2, FALSE),"-")</f>
        <v xml:space="preserve">C 1.1.2.1_21 </v>
      </c>
      <c r="D16" s="484">
        <f>SUMIF('FP Teilziel'!$B$10:$B$109,C16,'FP Teilziel'!$G$10:$I$109)</f>
        <v>0</v>
      </c>
      <c r="E16" s="484">
        <f>SUMIF('FP Schlussziel'!$B$10:$B$109,C16,'FP Schlussziel'!$G$10:$I$109)</f>
        <v>0</v>
      </c>
      <c r="F16" s="484">
        <f t="shared" si="0"/>
        <v>0</v>
      </c>
    </row>
    <row r="17" spans="1:6" s="272" customFormat="1" ht="21.75" customHeight="1" x14ac:dyDescent="0.3">
      <c r="A17" s="248">
        <v>7</v>
      </c>
      <c r="B17" s="252" t="s">
        <v>99</v>
      </c>
      <c r="C17" s="253" t="str">
        <f>IFERROR(VLOOKUP($B17,Nachschlagen!$B$2:$C$72,2, FALSE),"-")</f>
        <v>C 1.1.2.1_51</v>
      </c>
      <c r="D17" s="484">
        <f>SUMIF('FP Teilziel'!$B$10:$B$109,C17,'FP Teilziel'!$G$10:$I$109)</f>
        <v>0</v>
      </c>
      <c r="E17" s="484">
        <f>SUMIF('FP Schlussziel'!$B$10:$B$109,C17,'FP Schlussziel'!$G$10:$I$109)</f>
        <v>0</v>
      </c>
      <c r="F17" s="484">
        <f t="shared" si="0"/>
        <v>0</v>
      </c>
    </row>
    <row r="18" spans="1:6" s="272" customFormat="1" ht="21.75" customHeight="1" x14ac:dyDescent="0.3">
      <c r="A18" s="248">
        <v>8</v>
      </c>
      <c r="B18" s="252" t="s">
        <v>100</v>
      </c>
      <c r="C18" s="253" t="str">
        <f>IFERROR(VLOOKUP($B18,Nachschlagen!$B$2:$C$72,2, FALSE),"-")</f>
        <v>C 1.1.2.1_24</v>
      </c>
      <c r="D18" s="484">
        <f>SUMIF('FP Teilziel'!$B$10:$B$109,C18,'FP Teilziel'!$G$10:$I$109)</f>
        <v>0</v>
      </c>
      <c r="E18" s="484">
        <f>SUMIF('FP Schlussziel'!$B$10:$B$109,C18,'FP Schlussziel'!$G$10:$I$109)</f>
        <v>0</v>
      </c>
      <c r="F18" s="484">
        <f t="shared" si="0"/>
        <v>0</v>
      </c>
    </row>
    <row r="19" spans="1:6" s="272" customFormat="1" ht="21.75" customHeight="1" x14ac:dyDescent="0.3">
      <c r="A19" s="248">
        <v>9</v>
      </c>
      <c r="B19" s="252" t="s">
        <v>101</v>
      </c>
      <c r="C19" s="253" t="str">
        <f>IFERROR(VLOOKUP($B19,Nachschlagen!$B$2:$C$72,2, FALSE),"-")</f>
        <v>C 1.1.2.1_41</v>
      </c>
      <c r="D19" s="484">
        <f>SUMIF('FP Teilziel'!$B$10:$B$109,C19,'FP Teilziel'!$G$10:$I$109)</f>
        <v>0</v>
      </c>
      <c r="E19" s="484">
        <f>SUMIF('FP Schlussziel'!$B$10:$B$109,C19,'FP Schlussziel'!$G$10:$I$109)</f>
        <v>0</v>
      </c>
      <c r="F19" s="484">
        <f t="shared" si="0"/>
        <v>0</v>
      </c>
    </row>
    <row r="20" spans="1:6" s="272" customFormat="1" ht="21.75" customHeight="1" x14ac:dyDescent="0.3">
      <c r="A20" s="248">
        <v>10</v>
      </c>
      <c r="B20" s="252" t="s">
        <v>102</v>
      </c>
      <c r="C20" s="253" t="str">
        <f>IFERROR(VLOOKUP($B20,Nachschlagen!$B$2:$C$72,2, FALSE),"-")</f>
        <v>C 1.1.2.1_11</v>
      </c>
      <c r="D20" s="484">
        <f>SUMIF('FP Teilziel'!$B$10:$B$109,C20,'FP Teilziel'!$G$10:$I$109)</f>
        <v>0</v>
      </c>
      <c r="E20" s="484">
        <f>SUMIF('FP Schlussziel'!$B$10:$B$109,C20,'FP Schlussziel'!$G$10:$I$109)</f>
        <v>0</v>
      </c>
      <c r="F20" s="484">
        <f t="shared" si="0"/>
        <v>0</v>
      </c>
    </row>
    <row r="21" spans="1:6" s="272" customFormat="1" ht="21.75" customHeight="1" x14ac:dyDescent="0.3">
      <c r="A21" s="248">
        <v>11</v>
      </c>
      <c r="B21" s="252" t="s">
        <v>103</v>
      </c>
      <c r="C21" s="253" t="str">
        <f>IFERROR(VLOOKUP($B21,Nachschlagen!$B$2:$C$72,2, FALSE),"-")</f>
        <v>C 1.1.2.1_22</v>
      </c>
      <c r="D21" s="484">
        <f>SUMIF('FP Teilziel'!$B$10:$B$109,C21,'FP Teilziel'!$G$10:$I$109)</f>
        <v>0</v>
      </c>
      <c r="E21" s="484">
        <f>SUMIF('FP Schlussziel'!$B$10:$B$109,C21,'FP Schlussziel'!$G$10:$I$109)</f>
        <v>0</v>
      </c>
      <c r="F21" s="484">
        <f t="shared" si="0"/>
        <v>0</v>
      </c>
    </row>
    <row r="22" spans="1:6" s="272" customFormat="1" ht="21.75" customHeight="1" x14ac:dyDescent="0.3">
      <c r="A22" s="248">
        <v>12</v>
      </c>
      <c r="B22" s="252" t="s">
        <v>104</v>
      </c>
      <c r="C22" s="253" t="str">
        <f>IFERROR(VLOOKUP($B22,Nachschlagen!$B$2:$C$72,2, FALSE),"-")</f>
        <v>C 1.1.2.1_ 68b</v>
      </c>
      <c r="D22" s="484">
        <f>SUMIF('FP Teilziel'!$B$10:$B$109,C22,'FP Teilziel'!$G$10:$I$109)</f>
        <v>0</v>
      </c>
      <c r="E22" s="484">
        <f>SUMIF('FP Schlussziel'!$B$10:$B$109,C22,'FP Schlussziel'!$G$10:$I$109)</f>
        <v>0</v>
      </c>
      <c r="F22" s="484">
        <f t="shared" si="0"/>
        <v>0</v>
      </c>
    </row>
    <row r="23" spans="1:6" s="272" customFormat="1" ht="21.75" customHeight="1" x14ac:dyDescent="0.3">
      <c r="A23" s="248">
        <v>13</v>
      </c>
      <c r="B23" s="252" t="s">
        <v>105</v>
      </c>
      <c r="C23" s="253" t="str">
        <f>IFERROR(VLOOKUP($B23,Nachschlagen!$B$2:$C$72,2, FALSE),"-")</f>
        <v>C 1.1.2.1_71</v>
      </c>
      <c r="D23" s="484">
        <f>SUMIF('FP Teilziel'!$B$10:$B$109,C23,'FP Teilziel'!$G$10:$I$109)</f>
        <v>0</v>
      </c>
      <c r="E23" s="484">
        <f>SUMIF('FP Schlussziel'!$B$10:$B$109,C23,'FP Schlussziel'!$G$10:$I$109)</f>
        <v>0</v>
      </c>
      <c r="F23" s="484">
        <f t="shared" si="0"/>
        <v>0</v>
      </c>
    </row>
    <row r="24" spans="1:6" s="272" customFormat="1" ht="21.75" customHeight="1" x14ac:dyDescent="0.3">
      <c r="A24" s="248">
        <v>14</v>
      </c>
      <c r="B24" s="252" t="s">
        <v>106</v>
      </c>
      <c r="C24" s="253" t="str">
        <f>IFERROR(VLOOKUP($B24,Nachschlagen!$B$2:$C$72,2, FALSE),"-")</f>
        <v>C 1.1.2.2.1</v>
      </c>
      <c r="D24" s="484">
        <f>SUMIF('FP Teilziel'!$B$10:$B$109,C24,'FP Teilziel'!$G$10:$I$109)</f>
        <v>0</v>
      </c>
      <c r="E24" s="484">
        <f>SUMIF('FP Schlussziel'!$B$10:$B$109,C24,'FP Schlussziel'!$G$10:$I$109)</f>
        <v>0</v>
      </c>
      <c r="F24" s="484">
        <f t="shared" si="0"/>
        <v>0</v>
      </c>
    </row>
    <row r="25" spans="1:6" s="272" customFormat="1" ht="21.75" customHeight="1" x14ac:dyDescent="0.3">
      <c r="A25" s="248">
        <v>15</v>
      </c>
      <c r="B25" s="252" t="s">
        <v>107</v>
      </c>
      <c r="C25" s="253" t="str">
        <f>IFERROR(VLOOKUP($B25,Nachschlagen!$B$2:$C$72,2, FALSE),"-")</f>
        <v>C 1.1.2.2.2</v>
      </c>
      <c r="D25" s="484">
        <f>SUMIF('FP Teilziel'!$B$10:$B$109,C25,'FP Teilziel'!$G$10:$I$109)</f>
        <v>0</v>
      </c>
      <c r="E25" s="484">
        <f>SUMIF('FP Schlussziel'!$B$10:$B$109,C25,'FP Schlussziel'!$G$10:$I$109)</f>
        <v>0</v>
      </c>
      <c r="F25" s="484">
        <f t="shared" si="0"/>
        <v>0</v>
      </c>
    </row>
    <row r="26" spans="1:6" s="272" customFormat="1" ht="21.75" customHeight="1" x14ac:dyDescent="0.3">
      <c r="A26" s="248">
        <v>16</v>
      </c>
      <c r="B26" s="252" t="s">
        <v>108</v>
      </c>
      <c r="C26" s="253" t="str">
        <f>IFERROR(VLOOKUP($B26,Nachschlagen!$B$2:$C$72,2, FALSE),"-")</f>
        <v>C 1.1.3</v>
      </c>
      <c r="D26" s="484">
        <f>SUMIF('FP Teilziel'!$B$10:$B$109,C26,'FP Teilziel'!$G$10:$I$109)</f>
        <v>0</v>
      </c>
      <c r="E26" s="484">
        <f>SUMIF('FP Schlussziel'!$B$10:$B$109,C26,'FP Schlussziel'!$G$10:$I$109)</f>
        <v>0</v>
      </c>
      <c r="F26" s="484">
        <f t="shared" si="0"/>
        <v>0</v>
      </c>
    </row>
    <row r="27" spans="1:6" s="272" customFormat="1" ht="21.75" customHeight="1" x14ac:dyDescent="0.3">
      <c r="A27" s="248">
        <v>17</v>
      </c>
      <c r="B27" s="252" t="s">
        <v>109</v>
      </c>
      <c r="C27" s="253" t="str">
        <f>IFERROR(VLOOKUP($B27,Nachschlagen!$B$2:$C$72,2, FALSE),"-")</f>
        <v>C 1.1.4.1</v>
      </c>
      <c r="D27" s="484">
        <f>SUMIF('FP Teilziel'!$B$10:$B$109,C27,'FP Teilziel'!$G$10:$I$109)</f>
        <v>0</v>
      </c>
      <c r="E27" s="484">
        <f>SUMIF('FP Schlussziel'!$B$10:$B$109,C27,'FP Schlussziel'!$G$10:$I$109)</f>
        <v>0</v>
      </c>
      <c r="F27" s="484">
        <f t="shared" si="0"/>
        <v>0</v>
      </c>
    </row>
    <row r="28" spans="1:6" s="272" customFormat="1" ht="21.75" customHeight="1" x14ac:dyDescent="0.3">
      <c r="A28" s="248">
        <v>18</v>
      </c>
      <c r="B28" s="252" t="s">
        <v>110</v>
      </c>
      <c r="C28" s="253" t="str">
        <f>IFERROR(VLOOKUP($B28,Nachschlagen!$B$2:$C$72,2, FALSE),"-")</f>
        <v>C 1.1.4.2</v>
      </c>
      <c r="D28" s="484">
        <f>SUMIF('FP Teilziel'!$B$10:$B$109,C28,'FP Teilziel'!$G$10:$I$109)</f>
        <v>0</v>
      </c>
      <c r="E28" s="484">
        <f>SUMIF('FP Schlussziel'!$B$10:$B$109,C28,'FP Schlussziel'!$G$10:$I$109)</f>
        <v>0</v>
      </c>
      <c r="F28" s="484">
        <f t="shared" si="0"/>
        <v>0</v>
      </c>
    </row>
    <row r="29" spans="1:6" s="272" customFormat="1" ht="21.75" customHeight="1" x14ac:dyDescent="0.3">
      <c r="A29" s="248">
        <v>19</v>
      </c>
      <c r="B29" s="252" t="s">
        <v>111</v>
      </c>
      <c r="C29" s="253" t="str">
        <f>IFERROR(VLOOKUP($B29,Nachschlagen!$B$2:$C$72,2, FALSE),"-")</f>
        <v>C 1.1.4.3</v>
      </c>
      <c r="D29" s="484">
        <f>SUMIF('FP Teilziel'!$B$10:$B$109,C29,'FP Teilziel'!$G$10:$I$109)</f>
        <v>0</v>
      </c>
      <c r="E29" s="484">
        <f>SUMIF('FP Schlussziel'!$B$10:$B$109,C29,'FP Schlussziel'!$G$10:$I$109)</f>
        <v>0</v>
      </c>
      <c r="F29" s="484">
        <f t="shared" si="0"/>
        <v>0</v>
      </c>
    </row>
    <row r="30" spans="1:6" s="272" customFormat="1" ht="21.75" customHeight="1" x14ac:dyDescent="0.3">
      <c r="A30" s="248">
        <v>20</v>
      </c>
      <c r="B30" s="252" t="s">
        <v>112</v>
      </c>
      <c r="C30" s="253" t="str">
        <f>IFERROR(VLOOKUP($B30,Nachschlagen!$B$2:$C$72,2, FALSE),"-")</f>
        <v>C 1.1.4.4</v>
      </c>
      <c r="D30" s="484">
        <f>SUMIF('FP Teilziel'!$B$10:$B$109,C30,'FP Teilziel'!$G$10:$I$109)</f>
        <v>0</v>
      </c>
      <c r="E30" s="484">
        <f>SUMIF('FP Schlussziel'!$B$10:$B$109,C30,'FP Schlussziel'!$G$10:$I$109)</f>
        <v>0</v>
      </c>
      <c r="F30" s="484">
        <f t="shared" si="0"/>
        <v>0</v>
      </c>
    </row>
    <row r="31" spans="1:6" s="272" customFormat="1" ht="21.75" customHeight="1" x14ac:dyDescent="0.3">
      <c r="A31" s="248">
        <v>21</v>
      </c>
      <c r="B31" s="252" t="s">
        <v>113</v>
      </c>
      <c r="C31" s="253" t="str">
        <f>IFERROR(VLOOKUP($B31,Nachschlagen!$B$2:$C$72,2, FALSE),"-")</f>
        <v>C 1.1.5</v>
      </c>
      <c r="D31" s="484">
        <f>SUMIF('FP Teilziel'!$B$10:$B$109,C31,'FP Teilziel'!$G$10:$I$109)</f>
        <v>0</v>
      </c>
      <c r="E31" s="484">
        <f>SUMIF('FP Schlussziel'!$B$10:$B$109,C31,'FP Schlussziel'!$G$10:$I$109)</f>
        <v>0</v>
      </c>
      <c r="F31" s="484">
        <f t="shared" si="0"/>
        <v>0</v>
      </c>
    </row>
    <row r="32" spans="1:6" s="272" customFormat="1" ht="21.75" customHeight="1" x14ac:dyDescent="0.3">
      <c r="A32" s="254"/>
      <c r="B32" s="308" t="s">
        <v>83</v>
      </c>
      <c r="C32" s="249" t="s">
        <v>369</v>
      </c>
      <c r="D32" s="485">
        <f>SUM(D11:D31)</f>
        <v>0</v>
      </c>
      <c r="E32" s="485">
        <f t="shared" ref="E32:F32" si="1">SUM(E11:E31)</f>
        <v>0</v>
      </c>
      <c r="F32" s="485">
        <f t="shared" si="1"/>
        <v>0</v>
      </c>
    </row>
    <row r="33" spans="1:6" s="272" customFormat="1" ht="21.75" customHeight="1" x14ac:dyDescent="0.3">
      <c r="A33" s="248">
        <v>21</v>
      </c>
      <c r="B33" s="252" t="s">
        <v>165</v>
      </c>
      <c r="C33" s="253" t="str">
        <f>IFERROR(VLOOKUP($B33,Nachschlagen!$B$2:$C$72,2, FALSE),"-")</f>
        <v>C 1.2.1.1</v>
      </c>
      <c r="D33" s="484">
        <f>SUMIF('FP Teilziel'!$B$10:$B$109,C33,'FP Teilziel'!$G$10:$I$109)</f>
        <v>0</v>
      </c>
      <c r="E33" s="484">
        <f>SUMIF('FP Schlussziel'!$B$10:$B$109,C33,'FP Schlussziel'!$G$10:$I$109)</f>
        <v>0</v>
      </c>
      <c r="F33" s="484">
        <f t="shared" si="0"/>
        <v>0</v>
      </c>
    </row>
    <row r="34" spans="1:6" s="272" customFormat="1" ht="21.75" customHeight="1" x14ac:dyDescent="0.3">
      <c r="A34" s="248">
        <v>22</v>
      </c>
      <c r="B34" s="252" t="s">
        <v>166</v>
      </c>
      <c r="C34" s="253" t="str">
        <f>IFERROR(VLOOKUP($B34,Nachschlagen!$B$2:$C$72,2, FALSE),"-")</f>
        <v>C 1.2.1.2</v>
      </c>
      <c r="D34" s="484">
        <f>SUMIF('FP Teilziel'!$B$10:$B$109,C34,'FP Teilziel'!$G$10:$I$109)</f>
        <v>0</v>
      </c>
      <c r="E34" s="484">
        <f>SUMIF('FP Schlussziel'!$B$10:$B$109,C34,'FP Schlussziel'!$G$10:$I$109)</f>
        <v>0</v>
      </c>
      <c r="F34" s="484">
        <f t="shared" si="0"/>
        <v>0</v>
      </c>
    </row>
    <row r="35" spans="1:6" s="272" customFormat="1" ht="21.75" customHeight="1" x14ac:dyDescent="0.3">
      <c r="A35" s="248">
        <v>23</v>
      </c>
      <c r="B35" s="252" t="s">
        <v>167</v>
      </c>
      <c r="C35" s="253" t="str">
        <f>IFERROR(VLOOKUP($B35,Nachschlagen!$B$2:$C$72,2, FALSE),"-")</f>
        <v>C 1.2.1.3</v>
      </c>
      <c r="D35" s="484">
        <f>SUMIF('FP Teilziel'!$B$10:$B$109,C35,'FP Teilziel'!$G$10:$I$109)</f>
        <v>0</v>
      </c>
      <c r="E35" s="484">
        <f>SUMIF('FP Schlussziel'!$B$10:$B$109,C35,'FP Schlussziel'!$G$10:$I$109)</f>
        <v>0</v>
      </c>
      <c r="F35" s="484">
        <f t="shared" si="0"/>
        <v>0</v>
      </c>
    </row>
    <row r="36" spans="1:6" s="272" customFormat="1" ht="21.75" customHeight="1" x14ac:dyDescent="0.3">
      <c r="A36" s="248">
        <v>24</v>
      </c>
      <c r="B36" s="252" t="s">
        <v>168</v>
      </c>
      <c r="C36" s="253" t="str">
        <f>IFERROR(VLOOKUP($B36,Nachschlagen!$B$2:$C$72,2, FALSE),"-")</f>
        <v>C 1.2.2_41</v>
      </c>
      <c r="D36" s="484">
        <f>SUMIF('FP Teilziel'!$B$10:$B$109,C36,'FP Teilziel'!$G$10:$I$109)</f>
        <v>0</v>
      </c>
      <c r="E36" s="484">
        <f>SUMIF('FP Schlussziel'!$B$10:$B$109,C36,'FP Schlussziel'!$G$10:$I$109)</f>
        <v>0</v>
      </c>
      <c r="F36" s="484">
        <f t="shared" si="0"/>
        <v>0</v>
      </c>
    </row>
    <row r="37" spans="1:6" s="272" customFormat="1" ht="21.75" customHeight="1" x14ac:dyDescent="0.3">
      <c r="A37" s="248">
        <v>25</v>
      </c>
      <c r="B37" s="252" t="s">
        <v>169</v>
      </c>
      <c r="C37" s="253" t="str">
        <f>IFERROR(VLOOKUP($B37,Nachschlagen!$B$2:$C$72,2, FALSE),"-")</f>
        <v>C 1.2.2_11</v>
      </c>
      <c r="D37" s="484">
        <f>SUMIF('FP Teilziel'!$B$10:$B$109,C37,'FP Teilziel'!$G$10:$I$109)</f>
        <v>0</v>
      </c>
      <c r="E37" s="484">
        <f>SUMIF('FP Schlussziel'!$B$10:$B$109,C37,'FP Schlussziel'!$G$10:$I$109)</f>
        <v>0</v>
      </c>
      <c r="F37" s="484">
        <f t="shared" si="0"/>
        <v>0</v>
      </c>
    </row>
    <row r="38" spans="1:6" s="272" customFormat="1" ht="21.75" customHeight="1" x14ac:dyDescent="0.3">
      <c r="A38" s="248">
        <v>26</v>
      </c>
      <c r="B38" s="252" t="s">
        <v>170</v>
      </c>
      <c r="C38" s="253" t="str">
        <f>IFERROR(VLOOKUP($B38,Nachschlagen!$B$2:$C$72,2, FALSE),"-")</f>
        <v>C 1.2.3.1</v>
      </c>
      <c r="D38" s="484">
        <f>SUMIF('FP Teilziel'!$B$10:$B$109,C38,'FP Teilziel'!$G$10:$I$109)</f>
        <v>0</v>
      </c>
      <c r="E38" s="484">
        <f>SUMIF('FP Schlussziel'!$B$10:$B$109,C38,'FP Schlussziel'!$G$10:$I$109)</f>
        <v>0</v>
      </c>
      <c r="F38" s="484">
        <f t="shared" si="0"/>
        <v>0</v>
      </c>
    </row>
    <row r="39" spans="1:6" s="272" customFormat="1" ht="21.75" customHeight="1" x14ac:dyDescent="0.3">
      <c r="A39" s="248">
        <v>27</v>
      </c>
      <c r="B39" s="252" t="s">
        <v>171</v>
      </c>
      <c r="C39" s="253" t="str">
        <f>IFERROR(VLOOKUP($B39,Nachschlagen!$B$2:$C$72,2, FALSE),"-")</f>
        <v>C 1.2.4</v>
      </c>
      <c r="D39" s="484">
        <f>SUMIF('FP Teilziel'!$B$10:$B$109,C39,'FP Teilziel'!$G$10:$I$109)</f>
        <v>0</v>
      </c>
      <c r="E39" s="484">
        <f>SUMIF('FP Schlussziel'!$B$10:$B$109,C39,'FP Schlussziel'!$G$10:$I$109)</f>
        <v>0</v>
      </c>
      <c r="F39" s="484">
        <f t="shared" si="0"/>
        <v>0</v>
      </c>
    </row>
    <row r="40" spans="1:6" s="273" customFormat="1" ht="21.75" customHeight="1" x14ac:dyDescent="0.3">
      <c r="A40" s="254"/>
      <c r="B40" s="247" t="s">
        <v>84</v>
      </c>
      <c r="C40" s="249" t="s">
        <v>370</v>
      </c>
      <c r="D40" s="485">
        <f>SUM(D33:D39)</f>
        <v>0</v>
      </c>
      <c r="E40" s="485">
        <f t="shared" ref="E40:F40" si="2">SUM(E33:E39)</f>
        <v>0</v>
      </c>
      <c r="F40" s="485">
        <f t="shared" si="2"/>
        <v>0</v>
      </c>
    </row>
  </sheetData>
  <sheetProtection algorithmName="SHA-512" hashValue="9SQ1HigrSzuH31cciejxmxzm5Iy2s9iRq6qsAIzJb2nFwd291OTjEQwBQvy4a6yXvCxUWzCQOuIKbNGDcwsTrg==" saltValue="yQm6wzktaJgbGQoJmpK1ng==" spinCount="100000" sheet="1" objects="1" scenarios="1"/>
  <mergeCells count="7">
    <mergeCell ref="C8:D8"/>
    <mergeCell ref="C5:D5"/>
    <mergeCell ref="C2:D2"/>
    <mergeCell ref="C3:D3"/>
    <mergeCell ref="C4:D4"/>
    <mergeCell ref="C6:D6"/>
    <mergeCell ref="C7:D7"/>
  </mergeCells>
  <dataValidations disablePrompts="1" count="1">
    <dataValidation type="list" allowBlank="1" showInputMessage="1" showErrorMessage="1" sqref="B11:B31 B33:B39">
      <formula1>Bezeichnung_Kostenart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70" fitToHeight="0" orientation="landscape" r:id="rId1"/>
  <headerFooter>
    <oddHeader>&amp;L&amp;G&amp;R&amp;G</oddHeader>
    <oddFooter>&amp;L&amp;F
&amp;A&amp;CFinanzantrag_Ls_V4_5_210415&amp;RSeite &amp;P von &amp;N</oddFooter>
  </headerFooter>
  <rowBreaks count="1" manualBreakCount="1">
    <brk id="32" max="5" man="1"/>
  </rowBreaks>
  <colBreaks count="1" manualBreakCount="1">
    <brk id="6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G57"/>
  <sheetViews>
    <sheetView showGridLines="0" zoomScale="90" zoomScaleNormal="90" zoomScalePageLayoutView="70" workbookViewId="0">
      <selection activeCell="B13" sqref="B13"/>
    </sheetView>
  </sheetViews>
  <sheetFormatPr baseColWidth="10" defaultColWidth="11.44140625" defaultRowHeight="13.2" x14ac:dyDescent="0.25"/>
  <cols>
    <col min="1" max="1" width="39.109375" style="180" customWidth="1"/>
    <col min="2" max="3" width="25.6640625" style="183" customWidth="1"/>
    <col min="4" max="5" width="25.6640625" style="205" customWidth="1"/>
    <col min="6" max="7" width="25.6640625" style="180" customWidth="1"/>
    <col min="8" max="16384" width="11.44140625" style="180"/>
  </cols>
  <sheetData>
    <row r="1" spans="1:7" s="166" customFormat="1" ht="17.399999999999999" x14ac:dyDescent="0.3">
      <c r="A1" s="209" t="s">
        <v>232</v>
      </c>
      <c r="B1" s="2"/>
      <c r="C1" s="2"/>
      <c r="D1" s="203"/>
      <c r="E1" s="203"/>
    </row>
    <row r="2" spans="1:7" s="166" customFormat="1" ht="15.6" x14ac:dyDescent="0.3">
      <c r="B2" s="2"/>
      <c r="C2" s="2"/>
      <c r="D2" s="203"/>
      <c r="E2" s="203"/>
    </row>
    <row r="3" spans="1:7" s="34" customFormat="1" ht="15.6" x14ac:dyDescent="0.3">
      <c r="A3" s="202" t="s">
        <v>68</v>
      </c>
      <c r="B3" s="589">
        <f>'FP Teilziel'!D3</f>
        <v>0</v>
      </c>
      <c r="C3" s="589"/>
      <c r="D3" s="589"/>
      <c r="E3" s="156"/>
    </row>
    <row r="4" spans="1:7" s="34" customFormat="1" ht="15.6" x14ac:dyDescent="0.3">
      <c r="A4" s="202" t="s">
        <v>69</v>
      </c>
      <c r="B4" s="582">
        <f>'FP Teilziel'!D4</f>
        <v>0</v>
      </c>
      <c r="C4" s="582"/>
      <c r="D4" s="582"/>
      <c r="E4" s="206"/>
    </row>
    <row r="5" spans="1:7" s="34" customFormat="1" ht="15.6" x14ac:dyDescent="0.3">
      <c r="A5" s="202"/>
      <c r="B5" s="590"/>
      <c r="C5" s="590"/>
      <c r="D5" s="590"/>
      <c r="E5" s="207"/>
    </row>
    <row r="6" spans="1:7" s="34" customFormat="1" ht="15.6" x14ac:dyDescent="0.3">
      <c r="A6" s="202" t="s">
        <v>71</v>
      </c>
      <c r="B6" s="591" t="str">
        <f>'FP Teilziel'!D5</f>
        <v>00.01.1900  bis  00.01.1900</v>
      </c>
      <c r="C6" s="591"/>
      <c r="D6" s="591"/>
      <c r="E6" s="208"/>
    </row>
    <row r="7" spans="1:7" s="34" customFormat="1" ht="15.6" x14ac:dyDescent="0.3">
      <c r="A7" s="202"/>
      <c r="B7" s="591"/>
      <c r="C7" s="591"/>
      <c r="D7" s="591"/>
      <c r="E7" s="208"/>
    </row>
    <row r="8" spans="1:7" s="34" customFormat="1" ht="15.6" x14ac:dyDescent="0.3">
      <c r="A8" s="202" t="s">
        <v>86</v>
      </c>
      <c r="B8" s="582" t="str">
        <f>'FP Teilziel'!D6</f>
        <v>Lump-sums</v>
      </c>
      <c r="C8" s="582"/>
      <c r="D8" s="582"/>
      <c r="E8" s="214"/>
    </row>
    <row r="9" spans="1:7" s="34" customFormat="1" ht="15.6" x14ac:dyDescent="0.3">
      <c r="A9" s="202" t="s">
        <v>131</v>
      </c>
      <c r="B9" s="582" t="str">
        <f>'FP Teilziel'!D7</f>
        <v>bitte auswählen</v>
      </c>
      <c r="C9" s="582"/>
      <c r="D9" s="582"/>
      <c r="E9" s="156"/>
    </row>
    <row r="10" spans="1:7" s="34" customFormat="1" ht="24.75" customHeight="1" x14ac:dyDescent="0.3">
      <c r="A10" s="202"/>
      <c r="B10" s="206"/>
      <c r="C10" s="206"/>
      <c r="D10" s="206"/>
      <c r="E10" s="156"/>
    </row>
    <row r="11" spans="1:7" s="166" customFormat="1" ht="27" customHeight="1" x14ac:dyDescent="0.3">
      <c r="A11" s="290" t="s">
        <v>73</v>
      </c>
      <c r="B11" s="177"/>
      <c r="C11" s="177"/>
      <c r="D11" s="203"/>
      <c r="E11" s="203"/>
    </row>
    <row r="12" spans="1:7" s="166" customFormat="1" ht="36" customHeight="1" x14ac:dyDescent="0.3">
      <c r="A12" s="285" t="s">
        <v>1</v>
      </c>
      <c r="B12" s="580" t="s">
        <v>255</v>
      </c>
      <c r="C12" s="581"/>
      <c r="D12" s="580" t="s">
        <v>256</v>
      </c>
      <c r="E12" s="581"/>
      <c r="F12" s="579" t="s">
        <v>257</v>
      </c>
      <c r="G12" s="579"/>
    </row>
    <row r="13" spans="1:7" s="178" customFormat="1" ht="33" customHeight="1" x14ac:dyDescent="0.25">
      <c r="A13" s="286" t="s">
        <v>118</v>
      </c>
      <c r="B13" s="315">
        <f>'Gesamt-Ausgaben'!D16</f>
        <v>0</v>
      </c>
      <c r="C13" s="583"/>
      <c r="D13" s="320">
        <f>'Gesamt-Ausgaben'!E16</f>
        <v>0</v>
      </c>
      <c r="E13" s="586"/>
      <c r="F13" s="313">
        <f>'Gesamt-Ausgaben'!F16</f>
        <v>0</v>
      </c>
      <c r="G13" s="594"/>
    </row>
    <row r="14" spans="1:7" s="178" customFormat="1" ht="30.75" customHeight="1" x14ac:dyDescent="0.25">
      <c r="A14" s="286" t="s">
        <v>229</v>
      </c>
      <c r="B14" s="309">
        <f>'Gesamt-Ausgaben'!D19</f>
        <v>0</v>
      </c>
      <c r="C14" s="584"/>
      <c r="D14" s="320">
        <f>'Gesamt-Ausgaben'!E19</f>
        <v>0</v>
      </c>
      <c r="E14" s="587"/>
      <c r="F14" s="320">
        <f>'Gesamt-Ausgaben'!F19</f>
        <v>0</v>
      </c>
      <c r="G14" s="594"/>
    </row>
    <row r="15" spans="1:7" s="178" customFormat="1" ht="30.75" customHeight="1" x14ac:dyDescent="0.25">
      <c r="A15" s="286" t="s">
        <v>264</v>
      </c>
      <c r="B15" s="309">
        <f>SUM(B13:B14)</f>
        <v>0</v>
      </c>
      <c r="C15" s="584"/>
      <c r="D15" s="309">
        <f t="shared" ref="D15:F15" si="0">SUM(D13:D14)</f>
        <v>0</v>
      </c>
      <c r="E15" s="587"/>
      <c r="F15" s="310">
        <f t="shared" si="0"/>
        <v>0</v>
      </c>
      <c r="G15" s="594"/>
    </row>
    <row r="16" spans="1:7" s="166" customFormat="1" ht="30.75" customHeight="1" x14ac:dyDescent="0.3">
      <c r="A16" s="286" t="s">
        <v>74</v>
      </c>
      <c r="B16" s="309">
        <f>'Gesamt-Ausgaben'!D32</f>
        <v>0</v>
      </c>
      <c r="C16" s="584"/>
      <c r="D16" s="320">
        <f>'Gesamt-Ausgaben'!E32</f>
        <v>0</v>
      </c>
      <c r="E16" s="587"/>
      <c r="F16" s="320">
        <f>'Gesamt-Ausgaben'!F32</f>
        <v>0</v>
      </c>
      <c r="G16" s="594"/>
    </row>
    <row r="17" spans="1:7" s="166" customFormat="1" ht="30.75" customHeight="1" x14ac:dyDescent="0.3">
      <c r="A17" s="286" t="s">
        <v>230</v>
      </c>
      <c r="B17" s="309">
        <f>'Gesamt-Ausgaben'!D53</f>
        <v>0</v>
      </c>
      <c r="C17" s="584"/>
      <c r="D17" s="320">
        <f>'Gesamt-Ausgaben'!E53</f>
        <v>0</v>
      </c>
      <c r="E17" s="587"/>
      <c r="F17" s="320">
        <f>'Gesamt-Ausgaben'!F53</f>
        <v>0</v>
      </c>
      <c r="G17" s="594"/>
    </row>
    <row r="18" spans="1:7" s="166" customFormat="1" ht="30.75" customHeight="1" x14ac:dyDescent="0.3">
      <c r="A18" s="287" t="s">
        <v>231</v>
      </c>
      <c r="B18" s="309">
        <f>'Gesamt-Ausgaben'!D54</f>
        <v>0</v>
      </c>
      <c r="C18" s="584"/>
      <c r="D18" s="320">
        <f>'Gesamt-Ausgaben'!E54</f>
        <v>0</v>
      </c>
      <c r="E18" s="587"/>
      <c r="F18" s="320">
        <f>'Gesamt-Ausgaben'!F54</f>
        <v>0</v>
      </c>
      <c r="G18" s="594"/>
    </row>
    <row r="19" spans="1:7" s="178" customFormat="1" ht="30.75" customHeight="1" x14ac:dyDescent="0.25">
      <c r="A19" s="288" t="s">
        <v>2</v>
      </c>
      <c r="B19" s="314">
        <f>SUM(B15:B18)</f>
        <v>0</v>
      </c>
      <c r="C19" s="585"/>
      <c r="D19" s="314">
        <f t="shared" ref="D19:F19" si="1">SUM(D15:D18)</f>
        <v>0</v>
      </c>
      <c r="E19" s="588"/>
      <c r="F19" s="314">
        <f t="shared" si="1"/>
        <v>0</v>
      </c>
      <c r="G19" s="594"/>
    </row>
    <row r="20" spans="1:7" s="178" customFormat="1" ht="14.25" customHeight="1" x14ac:dyDescent="0.25">
      <c r="A20" s="289"/>
      <c r="B20" s="115"/>
      <c r="C20" s="115"/>
      <c r="D20" s="204"/>
      <c r="E20" s="204"/>
    </row>
    <row r="21" spans="1:7" s="178" customFormat="1" ht="27.75" customHeight="1" x14ac:dyDescent="0.25">
      <c r="A21" s="290" t="s">
        <v>344</v>
      </c>
      <c r="B21" s="115"/>
      <c r="C21" s="115"/>
      <c r="D21" s="204"/>
      <c r="E21" s="204"/>
    </row>
    <row r="22" spans="1:7" s="178" customFormat="1" ht="38.25" customHeight="1" x14ac:dyDescent="0.25">
      <c r="A22" s="285" t="s">
        <v>345</v>
      </c>
      <c r="B22" s="580" t="s">
        <v>255</v>
      </c>
      <c r="C22" s="581"/>
      <c r="D22" s="580" t="s">
        <v>256</v>
      </c>
      <c r="E22" s="581"/>
      <c r="F22" s="579" t="s">
        <v>257</v>
      </c>
      <c r="G22" s="579"/>
    </row>
    <row r="23" spans="1:7" s="166" customFormat="1" ht="30.75" customHeight="1" x14ac:dyDescent="0.3">
      <c r="A23" s="286" t="s">
        <v>83</v>
      </c>
      <c r="B23" s="317">
        <f>'Gesamt-Refinanz'!D32</f>
        <v>0</v>
      </c>
      <c r="C23" s="598"/>
      <c r="D23" s="312">
        <f>'Gesamt-Refinanz'!E32</f>
        <v>0</v>
      </c>
      <c r="E23" s="598"/>
      <c r="F23" s="312">
        <f>'Gesamt-Refinanz'!F32</f>
        <v>0</v>
      </c>
      <c r="G23" s="595"/>
    </row>
    <row r="24" spans="1:7" s="166" customFormat="1" ht="30.75" customHeight="1" x14ac:dyDescent="0.3">
      <c r="A24" s="286" t="s">
        <v>84</v>
      </c>
      <c r="B24" s="317">
        <f>'Gesamt-Refinanz'!D40</f>
        <v>0</v>
      </c>
      <c r="C24" s="599"/>
      <c r="D24" s="312">
        <f>'Gesamt-Refinanz'!E40</f>
        <v>0</v>
      </c>
      <c r="E24" s="599"/>
      <c r="F24" s="312">
        <f>'Gesamt-Refinanz'!F40</f>
        <v>0</v>
      </c>
      <c r="G24" s="596"/>
    </row>
    <row r="25" spans="1:7" s="166" customFormat="1" ht="30.75" customHeight="1" x14ac:dyDescent="0.3">
      <c r="A25" s="291" t="s">
        <v>2</v>
      </c>
      <c r="B25" s="316">
        <f>SUM(B23:B24)</f>
        <v>0</v>
      </c>
      <c r="C25" s="600"/>
      <c r="D25" s="311">
        <f t="shared" ref="D25:F25" si="2">SUM(D23:D24)</f>
        <v>0</v>
      </c>
      <c r="E25" s="600"/>
      <c r="F25" s="311">
        <f t="shared" si="2"/>
        <v>0</v>
      </c>
      <c r="G25" s="597"/>
    </row>
    <row r="26" spans="1:7" s="166" customFormat="1" ht="22.5" customHeight="1" x14ac:dyDescent="0.3">
      <c r="A26" s="292"/>
      <c r="B26" s="184"/>
      <c r="C26" s="184"/>
      <c r="D26" s="203"/>
      <c r="E26" s="203"/>
    </row>
    <row r="27" spans="1:7" s="166" customFormat="1" ht="22.5" customHeight="1" x14ac:dyDescent="0.3">
      <c r="A27" s="293" t="s">
        <v>371</v>
      </c>
      <c r="B27" s="184"/>
      <c r="C27" s="203"/>
      <c r="D27" s="203"/>
      <c r="E27" s="203"/>
    </row>
    <row r="28" spans="1:7" s="166" customFormat="1" ht="30.75" customHeight="1" x14ac:dyDescent="0.3">
      <c r="A28" s="285" t="s">
        <v>1</v>
      </c>
      <c r="B28" s="579" t="s">
        <v>255</v>
      </c>
      <c r="C28" s="579"/>
      <c r="D28" s="579" t="s">
        <v>256</v>
      </c>
      <c r="E28" s="579"/>
      <c r="F28" s="579" t="s">
        <v>257</v>
      </c>
      <c r="G28" s="579"/>
    </row>
    <row r="29" spans="1:7" s="166" customFormat="1" ht="22.5" customHeight="1" x14ac:dyDescent="0.3">
      <c r="A29" s="294" t="s">
        <v>372</v>
      </c>
      <c r="B29" s="278">
        <f>'Gesamt-Ausgaben'!D13</f>
        <v>0</v>
      </c>
      <c r="C29" s="279">
        <v>1</v>
      </c>
      <c r="D29" s="278">
        <f>'Gesamt-Ausgaben'!E13</f>
        <v>0</v>
      </c>
      <c r="E29" s="279">
        <v>1</v>
      </c>
      <c r="F29" s="278">
        <f>'Gesamt-Ausgaben'!F13</f>
        <v>0</v>
      </c>
      <c r="G29" s="279">
        <v>1</v>
      </c>
    </row>
    <row r="30" spans="1:7" s="166" customFormat="1" ht="22.5" customHeight="1" x14ac:dyDescent="0.3">
      <c r="A30" s="295" t="s">
        <v>373</v>
      </c>
      <c r="B30" s="274">
        <f>IFERROR(ROUND(C30*B29,2),0)</f>
        <v>0</v>
      </c>
      <c r="C30" s="280">
        <f>VLOOKUP("B 1.1.6",B11_Pauschalen,2,FALSE)</f>
        <v>0.20799999999999999</v>
      </c>
      <c r="D30" s="274">
        <f>IFERROR(ROUND(E30*D29,2),0)</f>
        <v>0</v>
      </c>
      <c r="E30" s="280">
        <f>VLOOKUP("B 1.1.6",B11_Pauschalen,2,FALSE)</f>
        <v>0.20799999999999999</v>
      </c>
      <c r="F30" s="274">
        <f>IFERROR(ROUND(G30*F29,2),0)</f>
        <v>0</v>
      </c>
      <c r="G30" s="280">
        <f>VLOOKUP("B 1.1.6",B11_Pauschalen,2,FALSE)</f>
        <v>0.20799999999999999</v>
      </c>
    </row>
    <row r="31" spans="1:7" s="166" customFormat="1" ht="22.5" customHeight="1" x14ac:dyDescent="0.3">
      <c r="A31" s="295" t="s">
        <v>374</v>
      </c>
      <c r="B31" s="274">
        <f>'Gesamt-Ausgaben'!D14</f>
        <v>0</v>
      </c>
      <c r="C31" s="280">
        <f>IFERROR(ROUND(B31/B29,4),0)</f>
        <v>0</v>
      </c>
      <c r="D31" s="274">
        <f>'Gesamt-Ausgaben'!E14</f>
        <v>0</v>
      </c>
      <c r="E31" s="280">
        <f>IFERROR(ROUND(D31/D29,4),0)</f>
        <v>0</v>
      </c>
      <c r="F31" s="274">
        <f>'Gesamt-Ausgaben'!F14</f>
        <v>0</v>
      </c>
      <c r="G31" s="280">
        <f>IFERROR(ROUND(F31/F29,4),0)</f>
        <v>0</v>
      </c>
    </row>
    <row r="32" spans="1:7" s="166" customFormat="1" ht="22.5" customHeight="1" x14ac:dyDescent="0.3">
      <c r="A32" s="296" t="s">
        <v>215</v>
      </c>
      <c r="B32" s="281">
        <f>B31-B30</f>
        <v>0</v>
      </c>
      <c r="C32" s="282">
        <f>IF(B29=0,0,C31-C30)</f>
        <v>0</v>
      </c>
      <c r="D32" s="281">
        <f>D31-D30</f>
        <v>0</v>
      </c>
      <c r="E32" s="282">
        <f>IF(D29=0,0,E31-E30)</f>
        <v>0</v>
      </c>
      <c r="F32" s="281">
        <f>F31-F30</f>
        <v>0</v>
      </c>
      <c r="G32" s="282">
        <f>IF(F29=0,0,G31-G30)</f>
        <v>0</v>
      </c>
    </row>
    <row r="33" spans="1:7" s="166" customFormat="1" ht="22.5" customHeight="1" x14ac:dyDescent="0.3">
      <c r="A33" s="295" t="s">
        <v>381</v>
      </c>
      <c r="B33" s="274">
        <f>IFERROR(ROUND(C33*B29,2),0)</f>
        <v>0</v>
      </c>
      <c r="C33" s="280">
        <f>VLOOKUP("B 1.1.7",B11_Pauschalen,2,FALSE)</f>
        <v>6.4500000000000002E-2</v>
      </c>
      <c r="D33" s="274">
        <f>IFERROR(ROUND(E33*D29,2),0)</f>
        <v>0</v>
      </c>
      <c r="E33" s="280">
        <f>VLOOKUP("B 1.1.7",B11_Pauschalen,2,FALSE)</f>
        <v>6.4500000000000002E-2</v>
      </c>
      <c r="F33" s="274">
        <f>IFERROR(ROUND(G33*F29,2),0)</f>
        <v>0</v>
      </c>
      <c r="G33" s="280">
        <f>VLOOKUP("B 1.1.7",B11_Pauschalen,2,FALSE)</f>
        <v>6.4500000000000002E-2</v>
      </c>
    </row>
    <row r="34" spans="1:7" s="166" customFormat="1" ht="22.5" customHeight="1" x14ac:dyDescent="0.3">
      <c r="A34" s="295" t="s">
        <v>375</v>
      </c>
      <c r="B34" s="275">
        <f>'Gesamt-Ausgaben'!D15</f>
        <v>0</v>
      </c>
      <c r="C34" s="283">
        <f>IFERROR(ROUND(B34/B29,4),0)</f>
        <v>0</v>
      </c>
      <c r="D34" s="275">
        <f>'Gesamt-Ausgaben'!E15</f>
        <v>0</v>
      </c>
      <c r="E34" s="283">
        <f>IFERROR(ROUND(D34/D29,4),0)</f>
        <v>0</v>
      </c>
      <c r="F34" s="275">
        <f>'Gesamt-Ausgaben'!F15</f>
        <v>0</v>
      </c>
      <c r="G34" s="283">
        <f>IFERROR(ROUND(F34/F29,4),0)</f>
        <v>0</v>
      </c>
    </row>
    <row r="35" spans="1:7" s="166" customFormat="1" ht="22.5" customHeight="1" x14ac:dyDescent="0.3">
      <c r="A35" s="296" t="s">
        <v>215</v>
      </c>
      <c r="B35" s="281">
        <f>B34-B33</f>
        <v>0</v>
      </c>
      <c r="C35" s="284">
        <f>IF(B29=0,0,C34-C33)</f>
        <v>0</v>
      </c>
      <c r="D35" s="281">
        <f>D34-D33</f>
        <v>0</v>
      </c>
      <c r="E35" s="284">
        <f>IF(D29=0,0,E34-E33)</f>
        <v>0</v>
      </c>
      <c r="F35" s="281">
        <f>F34-F33</f>
        <v>0</v>
      </c>
      <c r="G35" s="284">
        <f>IF(F29=0,0,G34-G33)</f>
        <v>0</v>
      </c>
    </row>
    <row r="36" spans="1:7" s="166" customFormat="1" ht="22.5" customHeight="1" x14ac:dyDescent="0.3">
      <c r="A36" s="292"/>
      <c r="B36" s="184"/>
      <c r="C36" s="184"/>
      <c r="D36" s="203"/>
      <c r="E36" s="203"/>
    </row>
    <row r="37" spans="1:7" s="166" customFormat="1" ht="23.25" customHeight="1" x14ac:dyDescent="0.3">
      <c r="A37" s="293" t="s">
        <v>378</v>
      </c>
      <c r="B37" s="184"/>
      <c r="C37" s="184"/>
      <c r="D37" s="203"/>
      <c r="E37" s="203"/>
    </row>
    <row r="38" spans="1:7" s="166" customFormat="1" ht="29.25" customHeight="1" x14ac:dyDescent="0.3">
      <c r="A38" s="285" t="s">
        <v>1</v>
      </c>
      <c r="B38" s="580" t="s">
        <v>255</v>
      </c>
      <c r="C38" s="581"/>
      <c r="D38" s="580" t="s">
        <v>256</v>
      </c>
      <c r="E38" s="581"/>
      <c r="F38" s="579" t="s">
        <v>257</v>
      </c>
      <c r="G38" s="579"/>
    </row>
    <row r="39" spans="1:7" s="166" customFormat="1" ht="30" customHeight="1" x14ac:dyDescent="0.3">
      <c r="A39" s="297" t="s">
        <v>270</v>
      </c>
      <c r="B39" s="300">
        <f>IFERROR(ROUND(C39*B15,2),0)</f>
        <v>0</v>
      </c>
      <c r="C39" s="299" t="str">
        <f>Deckblatt!C10</f>
        <v>Intervention ?</v>
      </c>
      <c r="D39" s="300">
        <f>IFERROR(ROUND(E39*D15,2),0)</f>
        <v>0</v>
      </c>
      <c r="E39" s="299" t="str">
        <f>C39</f>
        <v>Intervention ?</v>
      </c>
      <c r="F39" s="300">
        <f>IFERROR(ROUND(G39*F15,2),0)</f>
        <v>0</v>
      </c>
      <c r="G39" s="299" t="str">
        <f>C39</f>
        <v>Intervention ?</v>
      </c>
    </row>
    <row r="40" spans="1:7" s="166" customFormat="1" ht="30" customHeight="1" x14ac:dyDescent="0.3">
      <c r="A40" s="297" t="s">
        <v>271</v>
      </c>
      <c r="B40" s="300">
        <f>'Gesamt-Ausgaben'!D54</f>
        <v>0</v>
      </c>
      <c r="C40" s="299">
        <f>IFERROR(ROUND(B40/B15,4),0)</f>
        <v>0</v>
      </c>
      <c r="D40" s="300">
        <f>'Gesamt-Ausgaben'!E54</f>
        <v>0</v>
      </c>
      <c r="E40" s="299">
        <f>IFERROR(ROUND(D40/D15,4),0)</f>
        <v>0</v>
      </c>
      <c r="F40" s="300">
        <f>'Gesamt-Ausgaben'!F54</f>
        <v>0</v>
      </c>
      <c r="G40" s="299">
        <f>IFERROR(ROUND(F40/F15,4),0)</f>
        <v>0</v>
      </c>
    </row>
    <row r="41" spans="1:7" s="178" customFormat="1" ht="30" customHeight="1" x14ac:dyDescent="0.25">
      <c r="A41" s="297" t="s">
        <v>215</v>
      </c>
      <c r="B41" s="281">
        <f>B39-B40</f>
        <v>0</v>
      </c>
      <c r="C41" s="282">
        <f>IFERROR(C40-C39,0)</f>
        <v>0</v>
      </c>
      <c r="D41" s="281">
        <f>D39-D40</f>
        <v>0</v>
      </c>
      <c r="E41" s="282">
        <f>IFERROR(E40-E39,0)</f>
        <v>0</v>
      </c>
      <c r="F41" s="281">
        <f>F39-F40</f>
        <v>0</v>
      </c>
      <c r="G41" s="282">
        <f>IFERROR(G40-G39,0)</f>
        <v>0</v>
      </c>
    </row>
    <row r="42" spans="1:7" s="303" customFormat="1" ht="30" customHeight="1" x14ac:dyDescent="0.25">
      <c r="A42" s="298"/>
      <c r="B42" s="301"/>
      <c r="C42" s="302"/>
      <c r="D42" s="301"/>
      <c r="E42" s="302"/>
      <c r="F42" s="301"/>
      <c r="G42" s="302"/>
    </row>
    <row r="43" spans="1:7" s="178" customFormat="1" ht="23.25" customHeight="1" x14ac:dyDescent="0.3">
      <c r="A43" s="306" t="s">
        <v>376</v>
      </c>
      <c r="B43" s="185"/>
      <c r="C43" s="185"/>
      <c r="D43" s="204"/>
      <c r="E43" s="204"/>
    </row>
    <row r="44" spans="1:7" s="166" customFormat="1" ht="29.25" customHeight="1" x14ac:dyDescent="0.3">
      <c r="A44" s="285" t="s">
        <v>1</v>
      </c>
      <c r="B44" s="580" t="s">
        <v>255</v>
      </c>
      <c r="C44" s="581"/>
      <c r="D44" s="580" t="s">
        <v>256</v>
      </c>
      <c r="E44" s="581"/>
      <c r="F44" s="579" t="s">
        <v>257</v>
      </c>
      <c r="G44" s="579"/>
    </row>
    <row r="45" spans="1:7" s="178" customFormat="1" ht="30" customHeight="1" x14ac:dyDescent="0.25">
      <c r="A45" s="297" t="s">
        <v>377</v>
      </c>
      <c r="B45" s="304">
        <f>B16-B24</f>
        <v>0</v>
      </c>
      <c r="C45" s="276"/>
      <c r="D45" s="305">
        <f>D16-D24</f>
        <v>0</v>
      </c>
      <c r="E45" s="276"/>
      <c r="F45" s="305">
        <f>F16-F24</f>
        <v>0</v>
      </c>
      <c r="G45" s="276"/>
    </row>
    <row r="46" spans="1:7" s="178" customFormat="1" ht="23.25" customHeight="1" x14ac:dyDescent="0.25">
      <c r="A46" s="298"/>
      <c r="B46" s="185"/>
      <c r="C46" s="185"/>
      <c r="D46" s="204"/>
      <c r="E46" s="204"/>
    </row>
    <row r="47" spans="1:7" s="166" customFormat="1" ht="23.25" customHeight="1" x14ac:dyDescent="0.3">
      <c r="A47" s="290" t="s">
        <v>121</v>
      </c>
      <c r="B47" s="115"/>
      <c r="C47" s="115"/>
      <c r="D47" s="203"/>
      <c r="E47" s="203"/>
    </row>
    <row r="48" spans="1:7" s="178" customFormat="1" ht="40.5" customHeight="1" x14ac:dyDescent="0.25">
      <c r="A48" s="285"/>
      <c r="B48" s="580" t="s">
        <v>255</v>
      </c>
      <c r="C48" s="581"/>
      <c r="D48" s="580" t="s">
        <v>256</v>
      </c>
      <c r="E48" s="581"/>
      <c r="F48" s="579" t="s">
        <v>257</v>
      </c>
      <c r="G48" s="579"/>
    </row>
    <row r="49" spans="1:7" s="166" customFormat="1" ht="30.75" customHeight="1" x14ac:dyDescent="0.3">
      <c r="A49" s="286" t="s">
        <v>2</v>
      </c>
      <c r="B49" s="319">
        <f>B19-B25</f>
        <v>0</v>
      </c>
      <c r="C49" s="307"/>
      <c r="D49" s="319">
        <f>D19-D25</f>
        <v>0</v>
      </c>
      <c r="E49" s="307"/>
      <c r="F49" s="319">
        <f t="shared" ref="F49" si="3">F19-F25</f>
        <v>0</v>
      </c>
      <c r="G49" s="277"/>
    </row>
    <row r="50" spans="1:7" s="178" customFormat="1" ht="29.25" customHeight="1" x14ac:dyDescent="0.25">
      <c r="A50" s="179"/>
      <c r="B50" s="115"/>
      <c r="C50" s="115"/>
      <c r="D50" s="204"/>
      <c r="E50" s="204"/>
    </row>
    <row r="51" spans="1:7" s="166" customFormat="1" ht="27.75" customHeight="1" x14ac:dyDescent="0.3">
      <c r="A51" s="233"/>
      <c r="B51" s="592"/>
      <c r="C51" s="592"/>
      <c r="D51" s="592"/>
      <c r="E51" s="592"/>
      <c r="F51" s="592"/>
    </row>
    <row r="52" spans="1:7" ht="13.8" x14ac:dyDescent="0.25">
      <c r="A52" s="179" t="s">
        <v>123</v>
      </c>
      <c r="B52" s="593" t="s">
        <v>122</v>
      </c>
      <c r="C52" s="593"/>
      <c r="D52" s="593"/>
      <c r="E52" s="593"/>
      <c r="F52" s="593"/>
    </row>
    <row r="53" spans="1:7" ht="13.8" x14ac:dyDescent="0.25">
      <c r="A53" s="179"/>
      <c r="B53" s="115"/>
      <c r="C53" s="115"/>
    </row>
    <row r="54" spans="1:7" x14ac:dyDescent="0.25">
      <c r="A54" s="181"/>
      <c r="B54" s="182"/>
      <c r="C54" s="182"/>
    </row>
    <row r="55" spans="1:7" x14ac:dyDescent="0.25">
      <c r="A55" s="181"/>
      <c r="B55" s="182"/>
      <c r="C55" s="182"/>
    </row>
    <row r="56" spans="1:7" x14ac:dyDescent="0.25">
      <c r="A56" s="181"/>
      <c r="B56" s="182"/>
      <c r="C56" s="182"/>
    </row>
    <row r="57" spans="1:7" x14ac:dyDescent="0.25">
      <c r="A57" s="181"/>
      <c r="B57" s="182"/>
      <c r="C57" s="182"/>
    </row>
  </sheetData>
  <sheetProtection password="CA91" sheet="1" objects="1" scenarios="1"/>
  <mergeCells count="33">
    <mergeCell ref="F48:G48"/>
    <mergeCell ref="D28:E28"/>
    <mergeCell ref="B51:F51"/>
    <mergeCell ref="B52:F52"/>
    <mergeCell ref="B12:C12"/>
    <mergeCell ref="B48:C48"/>
    <mergeCell ref="D48:E48"/>
    <mergeCell ref="B44:C44"/>
    <mergeCell ref="D44:E44"/>
    <mergeCell ref="F44:G44"/>
    <mergeCell ref="F12:G12"/>
    <mergeCell ref="G13:G19"/>
    <mergeCell ref="F22:G22"/>
    <mergeCell ref="G23:G25"/>
    <mergeCell ref="C23:C25"/>
    <mergeCell ref="E23:E25"/>
    <mergeCell ref="B3:D3"/>
    <mergeCell ref="B4:D4"/>
    <mergeCell ref="B5:D5"/>
    <mergeCell ref="B6:D6"/>
    <mergeCell ref="B7:D7"/>
    <mergeCell ref="B8:D8"/>
    <mergeCell ref="B9:D9"/>
    <mergeCell ref="B22:C22"/>
    <mergeCell ref="C13:C19"/>
    <mergeCell ref="D12:E12"/>
    <mergeCell ref="E13:E19"/>
    <mergeCell ref="D22:E22"/>
    <mergeCell ref="F28:G28"/>
    <mergeCell ref="B38:C38"/>
    <mergeCell ref="D38:E38"/>
    <mergeCell ref="F38:G38"/>
    <mergeCell ref="B28:C28"/>
  </mergeCells>
  <conditionalFormatting sqref="B49:F49">
    <cfRule type="cellIs" dxfId="14" priority="22" operator="lessThan">
      <formula>0</formula>
    </cfRule>
  </conditionalFormatting>
  <conditionalFormatting sqref="F41:G41">
    <cfRule type="cellIs" dxfId="13" priority="3" operator="notEqual">
      <formula>0</formula>
    </cfRule>
    <cfRule type="cellIs" dxfId="12" priority="4" operator="equal">
      <formula>0</formula>
    </cfRule>
  </conditionalFormatting>
  <conditionalFormatting sqref="B32:C32">
    <cfRule type="cellIs" dxfId="11" priority="19" operator="notEqual">
      <formula>0</formula>
    </cfRule>
    <cfRule type="cellIs" dxfId="10" priority="21" operator="equal">
      <formula>0</formula>
    </cfRule>
  </conditionalFormatting>
  <conditionalFormatting sqref="D32:E32">
    <cfRule type="cellIs" dxfId="9" priority="15" operator="notEqual">
      <formula>0</formula>
    </cfRule>
    <cfRule type="cellIs" dxfId="8" priority="17" operator="equal">
      <formula>0</formula>
    </cfRule>
  </conditionalFormatting>
  <conditionalFormatting sqref="F32:G32">
    <cfRule type="cellIs" dxfId="7" priority="11" operator="notEqual">
      <formula>0</formula>
    </cfRule>
    <cfRule type="cellIs" dxfId="6" priority="13" operator="equal">
      <formula>0</formula>
    </cfRule>
  </conditionalFormatting>
  <conditionalFormatting sqref="B41:C41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D41:E41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B35:G35">
    <cfRule type="cellIs" dxfId="1" priority="1" operator="greaterThan">
      <formula>0</formula>
    </cfRule>
    <cfRule type="cellIs" dxfId="0" priority="2" operator="lessThanOr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&amp;L&amp;G&amp;R&amp;G</oddHeader>
    <oddFooter>&amp;L&amp;F
&amp;A&amp;CFinanzantrag_Ls_V4_5_210415&amp;RSeite &amp;P von &amp;N</oddFooter>
  </headerFooter>
  <rowBreaks count="2" manualBreakCount="2">
    <brk id="26" max="6" man="1"/>
    <brk id="42" max="6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72"/>
  <sheetViews>
    <sheetView topLeftCell="A28" zoomScaleNormal="100" workbookViewId="0">
      <selection activeCell="G13" sqref="G13:G19"/>
    </sheetView>
  </sheetViews>
  <sheetFormatPr baseColWidth="10" defaultColWidth="11.44140625" defaultRowHeight="13.2" x14ac:dyDescent="0.25"/>
  <cols>
    <col min="1" max="1" width="3" style="1" bestFit="1" customWidth="1"/>
    <col min="2" max="2" width="62.109375" style="1" bestFit="1" customWidth="1"/>
    <col min="3" max="3" width="16.109375" style="1" customWidth="1"/>
    <col min="4" max="16384" width="11.44140625" style="1"/>
  </cols>
  <sheetData>
    <row r="1" spans="1:6" x14ac:dyDescent="0.25">
      <c r="A1" s="335" t="s">
        <v>66</v>
      </c>
      <c r="B1" s="335" t="s">
        <v>72</v>
      </c>
      <c r="C1" s="339" t="s">
        <v>114</v>
      </c>
      <c r="D1" s="162"/>
      <c r="E1" s="163" t="s">
        <v>216</v>
      </c>
      <c r="F1" s="162"/>
    </row>
    <row r="2" spans="1:6" ht="13.8" x14ac:dyDescent="0.25">
      <c r="A2" s="336">
        <v>1</v>
      </c>
      <c r="B2" s="338" t="s">
        <v>65</v>
      </c>
      <c r="C2" s="340" t="s">
        <v>64</v>
      </c>
      <c r="D2" s="162"/>
      <c r="E2" s="164" t="s">
        <v>217</v>
      </c>
      <c r="F2" s="162"/>
    </row>
    <row r="3" spans="1:6" ht="13.8" x14ac:dyDescent="0.25">
      <c r="A3" s="336">
        <v>2</v>
      </c>
      <c r="B3" s="337" t="s">
        <v>63</v>
      </c>
      <c r="C3" s="340" t="s">
        <v>62</v>
      </c>
      <c r="D3" s="162"/>
      <c r="E3" s="164" t="s">
        <v>218</v>
      </c>
      <c r="F3" s="162"/>
    </row>
    <row r="4" spans="1:6" ht="13.8" x14ac:dyDescent="0.25">
      <c r="A4" s="336">
        <v>3</v>
      </c>
      <c r="B4" s="338" t="s">
        <v>380</v>
      </c>
      <c r="C4" s="340" t="s">
        <v>60</v>
      </c>
      <c r="D4" s="162"/>
      <c r="E4" s="164" t="s">
        <v>219</v>
      </c>
      <c r="F4" s="162"/>
    </row>
    <row r="5" spans="1:6" ht="13.8" x14ac:dyDescent="0.25">
      <c r="A5" s="336">
        <v>4</v>
      </c>
      <c r="B5" s="337" t="s">
        <v>59</v>
      </c>
      <c r="C5" s="340" t="s">
        <v>58</v>
      </c>
      <c r="D5" s="162"/>
      <c r="E5" s="164" t="s">
        <v>220</v>
      </c>
      <c r="F5" s="162"/>
    </row>
    <row r="6" spans="1:6" ht="13.8" x14ac:dyDescent="0.25">
      <c r="A6" s="336">
        <v>5</v>
      </c>
      <c r="B6" s="359" t="s">
        <v>357</v>
      </c>
      <c r="C6" s="366" t="s">
        <v>342</v>
      </c>
      <c r="D6" s="162"/>
      <c r="E6" s="164" t="s">
        <v>221</v>
      </c>
      <c r="F6" s="162"/>
    </row>
    <row r="7" spans="1:6" ht="13.8" x14ac:dyDescent="0.25">
      <c r="A7" s="336">
        <v>6</v>
      </c>
      <c r="B7" s="356" t="s">
        <v>358</v>
      </c>
      <c r="C7" s="357" t="s">
        <v>343</v>
      </c>
      <c r="D7" s="162"/>
      <c r="E7" s="164" t="s">
        <v>222</v>
      </c>
      <c r="F7" s="162"/>
    </row>
    <row r="8" spans="1:6" ht="13.8" x14ac:dyDescent="0.25">
      <c r="A8" s="336">
        <v>7</v>
      </c>
      <c r="B8" s="356" t="s">
        <v>359</v>
      </c>
      <c r="C8" s="357" t="s">
        <v>360</v>
      </c>
      <c r="D8" s="162"/>
      <c r="E8" s="164" t="s">
        <v>223</v>
      </c>
      <c r="F8" s="162"/>
    </row>
    <row r="9" spans="1:6" ht="13.8" x14ac:dyDescent="0.25">
      <c r="A9" s="336">
        <v>8</v>
      </c>
      <c r="B9" s="337" t="s">
        <v>57</v>
      </c>
      <c r="C9" s="340" t="s">
        <v>56</v>
      </c>
      <c r="D9" s="162"/>
      <c r="E9" s="164" t="s">
        <v>224</v>
      </c>
      <c r="F9" s="162"/>
    </row>
    <row r="10" spans="1:6" ht="13.8" x14ac:dyDescent="0.25">
      <c r="A10" s="336">
        <v>9</v>
      </c>
      <c r="B10" s="337" t="s">
        <v>55</v>
      </c>
      <c r="C10" s="340" t="s">
        <v>54</v>
      </c>
      <c r="D10" s="162"/>
      <c r="E10" s="164" t="s">
        <v>225</v>
      </c>
      <c r="F10" s="162"/>
    </row>
    <row r="11" spans="1:6" ht="13.8" x14ac:dyDescent="0.25">
      <c r="A11" s="336">
        <v>10</v>
      </c>
      <c r="B11" s="332" t="s">
        <v>53</v>
      </c>
      <c r="C11" s="341" t="s">
        <v>52</v>
      </c>
      <c r="D11" s="162"/>
      <c r="E11" s="164" t="s">
        <v>226</v>
      </c>
      <c r="F11" s="162"/>
    </row>
    <row r="12" spans="1:6" ht="13.8" x14ac:dyDescent="0.25">
      <c r="A12" s="336">
        <v>11</v>
      </c>
      <c r="B12" s="332" t="s">
        <v>51</v>
      </c>
      <c r="C12" s="342" t="s">
        <v>50</v>
      </c>
      <c r="D12" s="162"/>
      <c r="E12" s="164" t="s">
        <v>409</v>
      </c>
      <c r="F12" s="162"/>
    </row>
    <row r="13" spans="1:6" ht="13.8" x14ac:dyDescent="0.25">
      <c r="A13" s="336">
        <v>12</v>
      </c>
      <c r="B13" s="333" t="s">
        <v>338</v>
      </c>
      <c r="C13" s="343" t="s">
        <v>87</v>
      </c>
      <c r="D13" s="162"/>
      <c r="E13" s="164" t="s">
        <v>410</v>
      </c>
      <c r="F13" s="162"/>
    </row>
    <row r="14" spans="1:6" ht="13.8" x14ac:dyDescent="0.25">
      <c r="A14" s="336">
        <v>13</v>
      </c>
      <c r="B14" s="333" t="s">
        <v>339</v>
      </c>
      <c r="C14" s="343" t="s">
        <v>88</v>
      </c>
      <c r="E14" s="164" t="s">
        <v>411</v>
      </c>
    </row>
    <row r="15" spans="1:6" ht="13.8" x14ac:dyDescent="0.25">
      <c r="A15" s="336">
        <v>14</v>
      </c>
      <c r="B15" s="356" t="s">
        <v>340</v>
      </c>
      <c r="C15" s="358" t="s">
        <v>341</v>
      </c>
      <c r="E15" s="164" t="s">
        <v>412</v>
      </c>
    </row>
    <row r="16" spans="1:6" ht="13.8" x14ac:dyDescent="0.25">
      <c r="A16" s="336">
        <v>15</v>
      </c>
      <c r="B16" s="333" t="s">
        <v>49</v>
      </c>
      <c r="C16" s="343" t="s">
        <v>48</v>
      </c>
      <c r="E16" s="164" t="s">
        <v>413</v>
      </c>
    </row>
    <row r="17" spans="1:5" ht="13.8" x14ac:dyDescent="0.25">
      <c r="A17" s="336">
        <v>16</v>
      </c>
      <c r="B17" s="332" t="s">
        <v>47</v>
      </c>
      <c r="C17" s="342" t="s">
        <v>46</v>
      </c>
      <c r="E17" s="164" t="s">
        <v>414</v>
      </c>
    </row>
    <row r="18" spans="1:5" ht="13.8" x14ac:dyDescent="0.25">
      <c r="A18" s="336">
        <v>17</v>
      </c>
      <c r="B18" s="332" t="s">
        <v>45</v>
      </c>
      <c r="C18" s="342" t="s">
        <v>44</v>
      </c>
      <c r="E18" s="164" t="s">
        <v>415</v>
      </c>
    </row>
    <row r="19" spans="1:5" ht="13.8" x14ac:dyDescent="0.25">
      <c r="A19" s="336">
        <v>18</v>
      </c>
      <c r="B19" s="333" t="s">
        <v>307</v>
      </c>
      <c r="C19" s="343" t="s">
        <v>308</v>
      </c>
      <c r="E19" s="164" t="s">
        <v>416</v>
      </c>
    </row>
    <row r="20" spans="1:5" ht="13.8" x14ac:dyDescent="0.25">
      <c r="A20" s="336">
        <v>19</v>
      </c>
      <c r="B20" s="332" t="s">
        <v>43</v>
      </c>
      <c r="C20" s="342" t="s">
        <v>42</v>
      </c>
      <c r="E20" s="164" t="s">
        <v>417</v>
      </c>
    </row>
    <row r="21" spans="1:5" ht="13.8" x14ac:dyDescent="0.25">
      <c r="A21" s="336">
        <v>20</v>
      </c>
      <c r="B21" s="332" t="s">
        <v>41</v>
      </c>
      <c r="C21" s="344" t="s">
        <v>40</v>
      </c>
      <c r="E21" s="164" t="s">
        <v>418</v>
      </c>
    </row>
    <row r="22" spans="1:5" ht="13.8" x14ac:dyDescent="0.25">
      <c r="A22" s="336">
        <v>21</v>
      </c>
      <c r="B22" s="332" t="s">
        <v>39</v>
      </c>
      <c r="C22" s="344" t="s">
        <v>38</v>
      </c>
      <c r="E22" s="164" t="s">
        <v>419</v>
      </c>
    </row>
    <row r="23" spans="1:5" x14ac:dyDescent="0.25">
      <c r="A23" s="336">
        <v>22</v>
      </c>
      <c r="B23" s="337" t="s">
        <v>37</v>
      </c>
      <c r="C23" s="345" t="s">
        <v>36</v>
      </c>
      <c r="E23" s="162"/>
    </row>
    <row r="24" spans="1:5" x14ac:dyDescent="0.25">
      <c r="A24" s="336">
        <v>23</v>
      </c>
      <c r="B24" s="337" t="s">
        <v>35</v>
      </c>
      <c r="C24" s="345" t="s">
        <v>34</v>
      </c>
      <c r="E24" s="162"/>
    </row>
    <row r="25" spans="1:5" x14ac:dyDescent="0.25">
      <c r="A25" s="336">
        <v>24</v>
      </c>
      <c r="B25" s="337" t="s">
        <v>33</v>
      </c>
      <c r="C25" s="345" t="s">
        <v>32</v>
      </c>
    </row>
    <row r="26" spans="1:5" x14ac:dyDescent="0.25">
      <c r="A26" s="336">
        <v>25</v>
      </c>
      <c r="B26" s="337" t="s">
        <v>31</v>
      </c>
      <c r="C26" s="345" t="s">
        <v>30</v>
      </c>
    </row>
    <row r="27" spans="1:5" x14ac:dyDescent="0.25">
      <c r="A27" s="336">
        <v>26</v>
      </c>
      <c r="B27" s="337" t="s">
        <v>29</v>
      </c>
      <c r="C27" s="345" t="s">
        <v>28</v>
      </c>
    </row>
    <row r="28" spans="1:5" x14ac:dyDescent="0.25">
      <c r="A28" s="336">
        <v>27</v>
      </c>
      <c r="B28" s="337" t="s">
        <v>27</v>
      </c>
      <c r="C28" s="345" t="s">
        <v>26</v>
      </c>
    </row>
    <row r="29" spans="1:5" x14ac:dyDescent="0.25">
      <c r="A29" s="336">
        <v>28</v>
      </c>
      <c r="B29" s="337" t="s">
        <v>25</v>
      </c>
      <c r="C29" s="345" t="s">
        <v>24</v>
      </c>
    </row>
    <row r="30" spans="1:5" x14ac:dyDescent="0.25">
      <c r="A30" s="336">
        <v>29</v>
      </c>
      <c r="B30" s="337" t="s">
        <v>23</v>
      </c>
      <c r="C30" s="345" t="s">
        <v>22</v>
      </c>
    </row>
    <row r="31" spans="1:5" x14ac:dyDescent="0.25">
      <c r="A31" s="336">
        <v>30</v>
      </c>
      <c r="B31" s="337" t="s">
        <v>21</v>
      </c>
      <c r="C31" s="345" t="s">
        <v>20</v>
      </c>
    </row>
    <row r="32" spans="1:5" x14ac:dyDescent="0.25">
      <c r="A32" s="336">
        <v>31</v>
      </c>
      <c r="B32" s="337" t="s">
        <v>19</v>
      </c>
      <c r="C32" s="345" t="s">
        <v>18</v>
      </c>
    </row>
    <row r="33" spans="1:3" x14ac:dyDescent="0.25">
      <c r="A33" s="336">
        <v>32</v>
      </c>
      <c r="B33" s="337" t="s">
        <v>17</v>
      </c>
      <c r="C33" s="345" t="s">
        <v>16</v>
      </c>
    </row>
    <row r="34" spans="1:3" x14ac:dyDescent="0.25">
      <c r="A34" s="336">
        <v>33</v>
      </c>
      <c r="B34" s="337" t="s">
        <v>15</v>
      </c>
      <c r="C34" s="345" t="s">
        <v>14</v>
      </c>
    </row>
    <row r="35" spans="1:3" x14ac:dyDescent="0.25">
      <c r="A35" s="336">
        <v>34</v>
      </c>
      <c r="B35" s="337" t="s">
        <v>13</v>
      </c>
      <c r="C35" s="345" t="s">
        <v>12</v>
      </c>
    </row>
    <row r="36" spans="1:3" x14ac:dyDescent="0.25">
      <c r="A36" s="336">
        <v>35</v>
      </c>
      <c r="B36" s="337" t="s">
        <v>11</v>
      </c>
      <c r="C36" s="345" t="s">
        <v>10</v>
      </c>
    </row>
    <row r="37" spans="1:3" x14ac:dyDescent="0.25">
      <c r="A37" s="336">
        <v>36</v>
      </c>
      <c r="B37" s="337" t="s">
        <v>9</v>
      </c>
      <c r="C37" s="346" t="s">
        <v>8</v>
      </c>
    </row>
    <row r="38" spans="1:3" x14ac:dyDescent="0.25">
      <c r="A38" s="336">
        <v>37</v>
      </c>
      <c r="B38" s="337" t="s">
        <v>7</v>
      </c>
      <c r="C38" s="346" t="s">
        <v>6</v>
      </c>
    </row>
    <row r="39" spans="1:3" x14ac:dyDescent="0.25">
      <c r="A39" s="336">
        <v>38</v>
      </c>
      <c r="B39" s="338" t="s">
        <v>160</v>
      </c>
      <c r="C39" s="346" t="s">
        <v>85</v>
      </c>
    </row>
    <row r="40" spans="1:3" x14ac:dyDescent="0.25">
      <c r="A40" s="336">
        <v>39</v>
      </c>
      <c r="B40" s="337" t="s">
        <v>5</v>
      </c>
      <c r="C40" s="347" t="s">
        <v>4</v>
      </c>
    </row>
    <row r="41" spans="1:3" x14ac:dyDescent="0.25">
      <c r="A41" s="336">
        <v>40</v>
      </c>
      <c r="B41" s="338" t="s">
        <v>161</v>
      </c>
      <c r="C41" s="347" t="s">
        <v>3</v>
      </c>
    </row>
    <row r="42" spans="1:3" x14ac:dyDescent="0.25">
      <c r="A42" s="336">
        <v>41</v>
      </c>
      <c r="B42" s="365" t="s">
        <v>384</v>
      </c>
      <c r="C42" s="367" t="s">
        <v>385</v>
      </c>
    </row>
    <row r="43" spans="1:3" x14ac:dyDescent="0.25">
      <c r="A43" s="336">
        <v>42</v>
      </c>
      <c r="B43" s="362" t="s">
        <v>382</v>
      </c>
      <c r="C43" s="361" t="s">
        <v>386</v>
      </c>
    </row>
    <row r="44" spans="1:3" x14ac:dyDescent="0.25">
      <c r="A44" s="336">
        <v>43</v>
      </c>
      <c r="B44" s="362" t="s">
        <v>383</v>
      </c>
      <c r="C44" s="361" t="s">
        <v>387</v>
      </c>
    </row>
    <row r="45" spans="1:3" x14ac:dyDescent="0.25">
      <c r="A45" s="336">
        <v>44</v>
      </c>
      <c r="B45" s="360" t="s">
        <v>93</v>
      </c>
      <c r="C45" s="348" t="s">
        <v>75</v>
      </c>
    </row>
    <row r="46" spans="1:3" x14ac:dyDescent="0.25">
      <c r="A46" s="336">
        <v>45</v>
      </c>
      <c r="B46" s="334" t="s">
        <v>94</v>
      </c>
      <c r="C46" s="348" t="s">
        <v>76</v>
      </c>
    </row>
    <row r="47" spans="1:3" x14ac:dyDescent="0.25">
      <c r="A47" s="336">
        <v>46</v>
      </c>
      <c r="B47" s="334" t="s">
        <v>95</v>
      </c>
      <c r="C47" s="348" t="s">
        <v>77</v>
      </c>
    </row>
    <row r="48" spans="1:3" x14ac:dyDescent="0.25">
      <c r="A48" s="336">
        <v>47</v>
      </c>
      <c r="B48" s="334" t="s">
        <v>96</v>
      </c>
      <c r="C48" s="349" t="s">
        <v>314</v>
      </c>
    </row>
    <row r="49" spans="1:3" x14ac:dyDescent="0.25">
      <c r="A49" s="336">
        <v>48</v>
      </c>
      <c r="B49" s="334" t="s">
        <v>97</v>
      </c>
      <c r="C49" s="349" t="s">
        <v>315</v>
      </c>
    </row>
    <row r="50" spans="1:3" x14ac:dyDescent="0.25">
      <c r="A50" s="336">
        <v>49</v>
      </c>
      <c r="B50" s="334" t="s">
        <v>98</v>
      </c>
      <c r="C50" s="349" t="s">
        <v>316</v>
      </c>
    </row>
    <row r="51" spans="1:3" x14ac:dyDescent="0.25">
      <c r="A51" s="336">
        <v>50</v>
      </c>
      <c r="B51" s="334" t="s">
        <v>99</v>
      </c>
      <c r="C51" s="350" t="s">
        <v>317</v>
      </c>
    </row>
    <row r="52" spans="1:3" x14ac:dyDescent="0.25">
      <c r="A52" s="336">
        <v>51</v>
      </c>
      <c r="B52" s="334" t="s">
        <v>100</v>
      </c>
      <c r="C52" s="351" t="s">
        <v>318</v>
      </c>
    </row>
    <row r="53" spans="1:3" x14ac:dyDescent="0.25">
      <c r="A53" s="336">
        <v>52</v>
      </c>
      <c r="B53" s="334" t="s">
        <v>101</v>
      </c>
      <c r="C53" s="351" t="s">
        <v>319</v>
      </c>
    </row>
    <row r="54" spans="1:3" x14ac:dyDescent="0.25">
      <c r="A54" s="336">
        <v>53</v>
      </c>
      <c r="B54" s="334" t="s">
        <v>102</v>
      </c>
      <c r="C54" s="351" t="s">
        <v>320</v>
      </c>
    </row>
    <row r="55" spans="1:3" x14ac:dyDescent="0.25">
      <c r="A55" s="336">
        <v>54</v>
      </c>
      <c r="B55" s="334" t="s">
        <v>103</v>
      </c>
      <c r="C55" s="351" t="s">
        <v>321</v>
      </c>
    </row>
    <row r="56" spans="1:3" x14ac:dyDescent="0.25">
      <c r="A56" s="336">
        <v>55</v>
      </c>
      <c r="B56" s="334" t="s">
        <v>104</v>
      </c>
      <c r="C56" s="351" t="s">
        <v>322</v>
      </c>
    </row>
    <row r="57" spans="1:3" x14ac:dyDescent="0.25">
      <c r="A57" s="336">
        <v>56</v>
      </c>
      <c r="B57" s="334" t="s">
        <v>105</v>
      </c>
      <c r="C57" s="351" t="s">
        <v>323</v>
      </c>
    </row>
    <row r="58" spans="1:3" x14ac:dyDescent="0.25">
      <c r="A58" s="336">
        <v>57</v>
      </c>
      <c r="B58" s="334" t="s">
        <v>106</v>
      </c>
      <c r="C58" s="351" t="s">
        <v>324</v>
      </c>
    </row>
    <row r="59" spans="1:3" x14ac:dyDescent="0.25">
      <c r="A59" s="336">
        <v>58</v>
      </c>
      <c r="B59" s="334" t="s">
        <v>107</v>
      </c>
      <c r="C59" s="352" t="s">
        <v>325</v>
      </c>
    </row>
    <row r="60" spans="1:3" x14ac:dyDescent="0.25">
      <c r="A60" s="336">
        <v>59</v>
      </c>
      <c r="B60" s="334" t="s">
        <v>108</v>
      </c>
      <c r="C60" s="353" t="s">
        <v>78</v>
      </c>
    </row>
    <row r="61" spans="1:3" x14ac:dyDescent="0.25">
      <c r="A61" s="336">
        <v>60</v>
      </c>
      <c r="B61" s="334" t="s">
        <v>109</v>
      </c>
      <c r="C61" s="354" t="s">
        <v>79</v>
      </c>
    </row>
    <row r="62" spans="1:3" x14ac:dyDescent="0.25">
      <c r="A62" s="336">
        <v>61</v>
      </c>
      <c r="B62" s="334" t="s">
        <v>110</v>
      </c>
      <c r="C62" s="354" t="s">
        <v>80</v>
      </c>
    </row>
    <row r="63" spans="1:3" x14ac:dyDescent="0.25">
      <c r="A63" s="336">
        <v>62</v>
      </c>
      <c r="B63" s="334" t="s">
        <v>111</v>
      </c>
      <c r="C63" s="354" t="s">
        <v>81</v>
      </c>
    </row>
    <row r="64" spans="1:3" x14ac:dyDescent="0.25">
      <c r="A64" s="336">
        <v>63</v>
      </c>
      <c r="B64" s="334" t="s">
        <v>112</v>
      </c>
      <c r="C64" s="354" t="s">
        <v>82</v>
      </c>
    </row>
    <row r="65" spans="1:3" x14ac:dyDescent="0.25">
      <c r="A65" s="336">
        <v>64</v>
      </c>
      <c r="B65" s="334" t="s">
        <v>113</v>
      </c>
      <c r="C65" s="351" t="s">
        <v>326</v>
      </c>
    </row>
    <row r="66" spans="1:3" x14ac:dyDescent="0.25">
      <c r="A66" s="336">
        <v>65</v>
      </c>
      <c r="B66" s="333" t="s">
        <v>165</v>
      </c>
      <c r="C66" s="343" t="s">
        <v>327</v>
      </c>
    </row>
    <row r="67" spans="1:3" x14ac:dyDescent="0.25">
      <c r="A67" s="336">
        <v>66</v>
      </c>
      <c r="B67" s="333" t="s">
        <v>166</v>
      </c>
      <c r="C67" s="343" t="s">
        <v>328</v>
      </c>
    </row>
    <row r="68" spans="1:3" x14ac:dyDescent="0.25">
      <c r="A68" s="336">
        <v>67</v>
      </c>
      <c r="B68" s="333" t="s">
        <v>167</v>
      </c>
      <c r="C68" s="343" t="s">
        <v>329</v>
      </c>
    </row>
    <row r="69" spans="1:3" x14ac:dyDescent="0.25">
      <c r="A69" s="336">
        <v>68</v>
      </c>
      <c r="B69" s="333" t="s">
        <v>168</v>
      </c>
      <c r="C69" s="343" t="s">
        <v>330</v>
      </c>
    </row>
    <row r="70" spans="1:3" x14ac:dyDescent="0.25">
      <c r="A70" s="336">
        <v>69</v>
      </c>
      <c r="B70" s="333" t="s">
        <v>169</v>
      </c>
      <c r="C70" s="355" t="s">
        <v>331</v>
      </c>
    </row>
    <row r="71" spans="1:3" x14ac:dyDescent="0.25">
      <c r="A71" s="336">
        <v>70</v>
      </c>
      <c r="B71" s="333" t="s">
        <v>170</v>
      </c>
      <c r="C71" s="355" t="s">
        <v>332</v>
      </c>
    </row>
    <row r="72" spans="1:3" x14ac:dyDescent="0.25">
      <c r="A72" s="336">
        <v>71</v>
      </c>
      <c r="B72" s="333" t="s">
        <v>171</v>
      </c>
      <c r="C72" s="355" t="s">
        <v>333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&amp;L&amp;F
&amp;A&amp;CFinanzantrag_Ls_V4_1_200901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27</vt:i4>
      </vt:variant>
    </vt:vector>
  </HeadingPairs>
  <TitlesOfParts>
    <vt:vector size="39" baseType="lpstr">
      <vt:lpstr>Deckblatt</vt:lpstr>
      <vt:lpstr>Plandaten-Teilnehmende</vt:lpstr>
      <vt:lpstr>Plandaten-Beratene</vt:lpstr>
      <vt:lpstr>FP Teilziel</vt:lpstr>
      <vt:lpstr>FP Schlussziel</vt:lpstr>
      <vt:lpstr>Gesamt-Ausgaben</vt:lpstr>
      <vt:lpstr>Gesamt-Refinanz</vt:lpstr>
      <vt:lpstr>Zusammenfassung</vt:lpstr>
      <vt:lpstr>Nachschlagen</vt:lpstr>
      <vt:lpstr>Info-Blatt</vt:lpstr>
      <vt:lpstr>Drop Down</vt:lpstr>
      <vt:lpstr>Versionen</vt:lpstr>
      <vt:lpstr>Antragsverfahren</vt:lpstr>
      <vt:lpstr>B11_Pauschalen</vt:lpstr>
      <vt:lpstr>Bezeichnung_Kostenart</vt:lpstr>
      <vt:lpstr>bis</vt:lpstr>
      <vt:lpstr>Deckblatt!Druckbereich</vt:lpstr>
      <vt:lpstr>'FP Schlussziel'!Druckbereich</vt:lpstr>
      <vt:lpstr>'FP Teilziel'!Druckbereich</vt:lpstr>
      <vt:lpstr>'Gesamt-Ausgaben'!Druckbereich</vt:lpstr>
      <vt:lpstr>'Gesamt-Refinanz'!Druckbereich</vt:lpstr>
      <vt:lpstr>'Plandaten-Beratene'!Druckbereich</vt:lpstr>
      <vt:lpstr>'Plandaten-Teilnehmende'!Druckbereich</vt:lpstr>
      <vt:lpstr>Zusammenfassung!Druckbereich</vt:lpstr>
      <vt:lpstr>'FP Schlussziel'!Drucktitel</vt:lpstr>
      <vt:lpstr>'FP Teilziel'!Drucktitel</vt:lpstr>
      <vt:lpstr>'Gesamt-Ausgaben'!Drucktitel</vt:lpstr>
      <vt:lpstr>'Gesamt-Refinanz'!Drucktitel</vt:lpstr>
      <vt:lpstr>Zusammenfassung!Drucktitel</vt:lpstr>
      <vt:lpstr>Fehlbedarf</vt:lpstr>
      <vt:lpstr>Fehlbedarf_Plus</vt:lpstr>
      <vt:lpstr>Finanzierung</vt:lpstr>
      <vt:lpstr>Intervention</vt:lpstr>
      <vt:lpstr>Kooperationspartner</vt:lpstr>
      <vt:lpstr>LaufzeitMonate</vt:lpstr>
      <vt:lpstr>Lump_Sums</vt:lpstr>
      <vt:lpstr>Pauschale</vt:lpstr>
      <vt:lpstr>Standardeinheitskosten</vt:lpstr>
      <vt:lpstr>von</vt:lpstr>
    </vt:vector>
  </TitlesOfParts>
  <Company>Die Senatorin für Wirtschaft, Arbeit und Europa, Abteilung 2 Arbeit, ESF-zwischengeschaltete Stelle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ESF-Finanzantrag lump sums</dc:title>
  <dc:creator>Thorsten Andre</dc:creator>
  <cp:keywords>Finanzantrag_Ls_V4_5_210415</cp:keywords>
  <dc:description/>
  <cp:lastModifiedBy>Thorsten André</cp:lastModifiedBy>
  <cp:lastPrinted>2021-01-07T17:36:50Z</cp:lastPrinted>
  <dcterms:created xsi:type="dcterms:W3CDTF">2014-03-11T14:42:48Z</dcterms:created>
  <dcterms:modified xsi:type="dcterms:W3CDTF">2021-04-14T14:27:46Z</dcterms:modified>
</cp:coreProperties>
</file>