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bba\Formularwesen\Formularentwicklung\Thorsten\Finanzantrag\3_Veröff\SEK\"/>
    </mc:Choice>
  </mc:AlternateContent>
  <workbookProtection workbookAlgorithmName="SHA-512" workbookHashValue="61nNhgh+Rc79wSXmU3k26QLCSJPS01YSaV6mH0OHlRweQd/H3ryEgPs8YD6RQ6+BucCPYI7SMqfTxyvWwOvdPA==" workbookSaltValue="k6fFmIPhwvPsW2OtjQNo9g==" workbookSpinCount="100000" lockStructure="1"/>
  <bookViews>
    <workbookView xWindow="0" yWindow="0" windowWidth="30720" windowHeight="12936"/>
  </bookViews>
  <sheets>
    <sheet name="Deckblatt" sheetId="20" r:id="rId1"/>
    <sheet name="Plandaten-Teilnehmende" sheetId="26" r:id="rId2"/>
    <sheet name="Plandaten-Beratene" sheetId="28" r:id="rId3"/>
    <sheet name="FP Träger" sheetId="1" r:id="rId4"/>
    <sheet name="Gesamt-Ausgaben" sheetId="10" r:id="rId5"/>
    <sheet name="Gesamt-Refinanz" sheetId="11" r:id="rId6"/>
    <sheet name="Zusammenfassung" sheetId="13" r:id="rId7"/>
    <sheet name="Nachschlagen" sheetId="7" state="hidden" r:id="rId8"/>
    <sheet name="Info-Blatt" sheetId="16" state="hidden" r:id="rId9"/>
    <sheet name="Drop Down" sheetId="23" state="hidden" r:id="rId10"/>
    <sheet name="Versionen" sheetId="22" state="hidden" r:id="rId11"/>
  </sheets>
  <definedNames>
    <definedName name="_xlnm._FilterDatabase" localSheetId="3" hidden="1">'FP Träger'!$A$9:$I$59</definedName>
    <definedName name="Antragsverfahren">'Drop Down'!$A$3:$A$6</definedName>
    <definedName name="Bezeichnung_Kostenart">Nachschlagen!$B$2:$B$71</definedName>
    <definedName name="bis">Deckblatt!$G$36</definedName>
    <definedName name="_xlnm.Print_Area" localSheetId="0">Deckblatt!$A$1:$H$47</definedName>
    <definedName name="_xlnm.Print_Area" localSheetId="3">'FP Träger'!$A$1:$I$59</definedName>
    <definedName name="_xlnm.Print_Area" localSheetId="4">'Gesamt-Ausgaben'!$A$1:$E$26</definedName>
    <definedName name="_xlnm.Print_Area" localSheetId="5">'Gesamt-Refinanz'!$A$1:$E$39</definedName>
    <definedName name="_xlnm.Print_Area" localSheetId="2">'Plandaten-Beratene'!$A$1:$E$49</definedName>
    <definedName name="_xlnm.Print_Area" localSheetId="1">'Plandaten-Teilnehmende'!$A$1:$G$38</definedName>
    <definedName name="_xlnm.Print_Area" localSheetId="6">Zusammenfassung!$A$1:$B$35</definedName>
    <definedName name="_xlnm.Print_Titles" localSheetId="3">'FP Träger'!$1:$9</definedName>
    <definedName name="_xlnm.Print_Titles" localSheetId="4">'Gesamt-Ausgaben'!$1:$11</definedName>
    <definedName name="_xlnm.Print_Titles" localSheetId="5">'Gesamt-Refinanz'!$3:$8</definedName>
    <definedName name="Einheit_kofi">'Drop Down'!$E$3:$E$10</definedName>
    <definedName name="Einheit_SEK">'Drop Down'!$C$3:$C$10</definedName>
    <definedName name="Fehlbedarf">'Info-Blatt'!$A$2:$A$69</definedName>
    <definedName name="Fehlbedarf_Plus">'Info-Blatt'!$B$2:$B$30</definedName>
    <definedName name="Finanzierung">'Info-Blatt'!$A$1:$C$1</definedName>
    <definedName name="Intervention">'Drop Down'!$A$16:$A$46</definedName>
    <definedName name="Intervention_Fond">'Drop Down'!$A$16:$I$46</definedName>
    <definedName name="LaufzeitMonate">Deckblatt!$C$37</definedName>
    <definedName name="Pauschale">'Drop Down'!$C$16:$C$42</definedName>
    <definedName name="Standardeinheitskosten">'Info-Blatt'!$C$2:$C$42</definedName>
    <definedName name="von">Deckblatt!$C$36</definedName>
  </definedNames>
  <calcPr calcId="162913"/>
</workbook>
</file>

<file path=xl/calcChain.xml><?xml version="1.0" encoding="utf-8"?>
<calcChain xmlns="http://schemas.openxmlformats.org/spreadsheetml/2006/main">
  <c r="B6" i="28" l="1"/>
  <c r="B4" i="28" l="1"/>
  <c r="B3" i="28"/>
  <c r="E43" i="28"/>
  <c r="E46" i="28" s="1"/>
  <c r="D43" i="28"/>
  <c r="D46" i="28" s="1"/>
  <c r="E30" i="28"/>
  <c r="D30" i="28"/>
  <c r="E27" i="28"/>
  <c r="D27" i="28"/>
  <c r="C21" i="28"/>
  <c r="E37" i="28" s="1"/>
  <c r="B21" i="28"/>
  <c r="D37" i="28" s="1"/>
  <c r="D19" i="28"/>
  <c r="C43" i="28" l="1"/>
  <c r="B25" i="28" s="1"/>
  <c r="D45" i="28"/>
  <c r="B43" i="28"/>
  <c r="D38" i="28"/>
  <c r="D39" i="28" s="1"/>
  <c r="D48" i="28"/>
  <c r="D47" i="28"/>
  <c r="B46" i="28"/>
  <c r="E38" i="28"/>
  <c r="E39" i="28" s="1"/>
  <c r="E48" i="28"/>
  <c r="C48" i="28" s="1"/>
  <c r="B30" i="28" s="1"/>
  <c r="E47" i="28"/>
  <c r="C47" i="28" s="1"/>
  <c r="B29" i="28" s="1"/>
  <c r="C46" i="28"/>
  <c r="B28" i="28" s="1"/>
  <c r="D21" i="28"/>
  <c r="D35" i="28"/>
  <c r="D36" i="28" s="1"/>
  <c r="D44" i="28"/>
  <c r="E35" i="28"/>
  <c r="E36" i="28" s="1"/>
  <c r="E44" i="28"/>
  <c r="C44" i="28" s="1"/>
  <c r="E45" i="28"/>
  <c r="C45" i="28" s="1"/>
  <c r="B27" i="28" l="1"/>
  <c r="B34" i="28"/>
  <c r="C34" i="28" s="1"/>
  <c r="C25" i="28"/>
  <c r="B44" i="28"/>
  <c r="C27" i="28"/>
  <c r="B36" i="28"/>
  <c r="C36" i="28" s="1"/>
  <c r="C30" i="28"/>
  <c r="B39" i="28"/>
  <c r="C39" i="28" s="1"/>
  <c r="B48" i="28"/>
  <c r="C29" i="28"/>
  <c r="B38" i="28"/>
  <c r="C38" i="28" s="1"/>
  <c r="B47" i="28"/>
  <c r="B26" i="28"/>
  <c r="C28" i="28"/>
  <c r="B37" i="28"/>
  <c r="C37" i="28" s="1"/>
  <c r="B45" i="28"/>
  <c r="C26" i="28" l="1"/>
  <c r="B35" i="28"/>
  <c r="C35" i="28" s="1"/>
  <c r="B7" i="26" l="1"/>
  <c r="B7" i="28" s="1"/>
  <c r="B4" i="26"/>
  <c r="B3" i="26"/>
  <c r="D37" i="26"/>
  <c r="C37" i="26"/>
  <c r="B36" i="26"/>
  <c r="E36" i="26" s="1"/>
  <c r="B35" i="26"/>
  <c r="E35" i="26" s="1"/>
  <c r="D34" i="26"/>
  <c r="C34" i="26"/>
  <c r="B33" i="26"/>
  <c r="G33" i="26" s="1"/>
  <c r="F32" i="26"/>
  <c r="B32" i="26"/>
  <c r="G32" i="26" s="1"/>
  <c r="D26" i="26"/>
  <c r="C26" i="26"/>
  <c r="B26" i="26"/>
  <c r="F26" i="26" s="1"/>
  <c r="B25" i="26"/>
  <c r="G25" i="26" s="1"/>
  <c r="B24" i="26"/>
  <c r="G24" i="26" s="1"/>
  <c r="D23" i="26"/>
  <c r="C23" i="26"/>
  <c r="F22" i="26"/>
  <c r="B22" i="26"/>
  <c r="G22" i="26" s="1"/>
  <c r="B21" i="26"/>
  <c r="G21" i="26" s="1"/>
  <c r="B5" i="26"/>
  <c r="B5" i="28" s="1"/>
  <c r="G36" i="26" l="1"/>
  <c r="B37" i="26"/>
  <c r="G35" i="26"/>
  <c r="E33" i="26"/>
  <c r="E32" i="26"/>
  <c r="F33" i="26"/>
  <c r="G26" i="26"/>
  <c r="E25" i="26"/>
  <c r="E26" i="26"/>
  <c r="F21" i="26"/>
  <c r="E21" i="26" s="1"/>
  <c r="B16" i="26"/>
  <c r="D16" i="26"/>
  <c r="E22" i="26"/>
  <c r="E24" i="26"/>
  <c r="B23" i="26"/>
  <c r="F23" i="26" s="1"/>
  <c r="F24" i="26"/>
  <c r="F25" i="26"/>
  <c r="B34" i="26"/>
  <c r="F35" i="26"/>
  <c r="F36" i="26"/>
  <c r="E16" i="26"/>
  <c r="F37" i="26" l="1"/>
  <c r="E37" i="26"/>
  <c r="G37" i="26"/>
  <c r="E34" i="26"/>
  <c r="G34" i="26"/>
  <c r="F34" i="26"/>
  <c r="E23" i="26"/>
  <c r="G23" i="26"/>
  <c r="B59" i="1" l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C38" i="11"/>
  <c r="C14" i="10" l="1"/>
  <c r="C15" i="10"/>
  <c r="C33" i="11" l="1"/>
  <c r="C34" i="11"/>
  <c r="C35" i="11"/>
  <c r="C36" i="11"/>
  <c r="C37" i="11"/>
  <c r="C32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10" i="11"/>
  <c r="C25" i="10"/>
  <c r="C13" i="10"/>
  <c r="C16" i="10"/>
  <c r="C17" i="10"/>
  <c r="C18" i="10"/>
  <c r="C19" i="10"/>
  <c r="C20" i="10"/>
  <c r="C21" i="10"/>
  <c r="C22" i="10"/>
  <c r="C23" i="10"/>
  <c r="C12" i="10"/>
  <c r="D14" i="10" l="1"/>
  <c r="D18" i="10"/>
  <c r="D20" i="10"/>
  <c r="D21" i="10"/>
  <c r="D15" i="10"/>
  <c r="D19" i="10"/>
  <c r="D17" i="10"/>
  <c r="C7" i="20"/>
  <c r="D33" i="11" l="1"/>
  <c r="D34" i="11"/>
  <c r="D36" i="11"/>
  <c r="D37" i="11"/>
  <c r="D32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10" i="11"/>
  <c r="D31" i="11" l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D35" i="11" s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29" i="1" l="1"/>
  <c r="D41" i="20" l="1"/>
  <c r="E41" i="20" s="1"/>
  <c r="F41" i="20" s="1"/>
  <c r="G41" i="20" s="1"/>
  <c r="G37" i="20"/>
  <c r="C37" i="20"/>
  <c r="D37" i="20" s="1"/>
  <c r="C6" i="11" l="1"/>
  <c r="C8" i="10"/>
  <c r="I11" i="1" l="1"/>
  <c r="I12" i="1"/>
  <c r="I13" i="1"/>
  <c r="I14" i="1"/>
  <c r="I15" i="1"/>
  <c r="I16" i="1"/>
  <c r="I17" i="1"/>
  <c r="I18" i="1"/>
  <c r="D22" i="10" s="1"/>
  <c r="I19" i="1"/>
  <c r="D23" i="10" s="1"/>
  <c r="I20" i="1"/>
  <c r="I21" i="1"/>
  <c r="I22" i="1"/>
  <c r="I23" i="1"/>
  <c r="I24" i="1"/>
  <c r="I25" i="1"/>
  <c r="I26" i="1"/>
  <c r="I27" i="1"/>
  <c r="I28" i="1"/>
  <c r="I10" i="1"/>
  <c r="D5" i="1"/>
  <c r="D12" i="10" l="1"/>
  <c r="D38" i="11"/>
  <c r="D13" i="10"/>
  <c r="D16" i="10"/>
  <c r="D25" i="10"/>
  <c r="D7" i="1"/>
  <c r="B8" i="13"/>
  <c r="D24" i="10" l="1"/>
  <c r="C7" i="11"/>
  <c r="C9" i="10"/>
  <c r="B9" i="13"/>
  <c r="B6" i="13" l="1"/>
  <c r="C6" i="10"/>
  <c r="C5" i="11"/>
  <c r="D4" i="1"/>
  <c r="D3" i="1"/>
  <c r="C3" i="11" l="1"/>
  <c r="C3" i="10"/>
  <c r="C4" i="11"/>
  <c r="C4" i="10"/>
  <c r="B4" i="13" l="1"/>
  <c r="B3" i="13"/>
  <c r="D39" i="11" l="1"/>
  <c r="B15" i="13" l="1"/>
  <c r="B20" i="13" l="1"/>
  <c r="B21" i="13"/>
  <c r="B14" i="13"/>
  <c r="B16" i="13" s="1"/>
  <c r="B25" i="13" l="1"/>
  <c r="B22" i="13"/>
  <c r="B29" i="13" l="1"/>
  <c r="B30" i="13" s="1"/>
</calcChain>
</file>

<file path=xl/comments1.xml><?xml version="1.0" encoding="utf-8"?>
<comments xmlns="http://schemas.openxmlformats.org/spreadsheetml/2006/main">
  <authors>
    <author>KJahn</author>
  </authors>
  <commentList>
    <comment ref="H40" authorId="0" shapeId="0">
      <text>
        <r>
          <rPr>
            <sz val="8"/>
            <color indexed="81"/>
            <rFont val="Tahoma"/>
            <family val="2"/>
          </rPr>
          <t xml:space="preserve">Bitte fassen sie in der Summe die Anzahl der unterschiedlichen Betriebe zusammen, die Summe ist also oft kleiner als die Summe der Kalenderjahre </t>
        </r>
      </text>
    </comment>
  </commentList>
</comments>
</file>

<file path=xl/comments2.xml><?xml version="1.0" encoding="utf-8"?>
<comments xmlns="http://schemas.openxmlformats.org/spreadsheetml/2006/main">
  <authors>
    <author>KJahn</author>
  </authors>
  <commentList>
    <comment ref="A13" authorId="0" shapeId="0">
      <text>
        <r>
          <rPr>
            <sz val="8"/>
            <color indexed="81"/>
            <rFont val="Tahoma"/>
            <family val="2"/>
          </rPr>
          <t>siehe Erläuterungen
bitte geben Sie ausschließlich das Kürzel "U" oder "Z" ein. Bei einer Mischkalkulation, wählen Sie bitte den überwiegenden Teil</t>
        </r>
      </text>
    </comment>
    <comment ref="A15" authorId="0" shapeId="0">
      <text>
        <r>
          <rPr>
            <sz val="8"/>
            <color indexed="81"/>
            <rFont val="Tahoma"/>
            <family val="2"/>
          </rPr>
          <t>ohne Urlaub</t>
        </r>
      </text>
    </comment>
    <comment ref="A35" authorId="0" shapeId="0">
      <text>
        <r>
          <rPr>
            <sz val="8"/>
            <color indexed="81"/>
            <rFont val="Tahoma"/>
            <family val="2"/>
          </rPr>
          <t>siehe Erläuterungen</t>
        </r>
      </text>
    </comment>
  </commentList>
</comments>
</file>

<file path=xl/comments3.xml><?xml version="1.0" encoding="utf-8"?>
<comments xmlns="http://schemas.openxmlformats.org/spreadsheetml/2006/main">
  <authors>
    <author>Thorsten André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Hinweis:</t>
        </r>
        <r>
          <rPr>
            <sz val="9"/>
            <color indexed="81"/>
            <rFont val="Tahoma"/>
            <family val="2"/>
          </rPr>
          <t xml:space="preserve">
Bei Festbeträgen bitte Wert 1 eintragen.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Hinweis:</t>
        </r>
        <r>
          <rPr>
            <sz val="9"/>
            <color indexed="81"/>
            <rFont val="Tahoma"/>
            <family val="2"/>
          </rPr>
          <t xml:space="preserve">
Bei Pauschalen ohne Zeitfaktor oder Festbeträgen bitte Wert 1 eintragen</t>
        </r>
      </text>
    </comment>
  </commentList>
</comments>
</file>

<file path=xl/comments4.xml><?xml version="1.0" encoding="utf-8"?>
<comments xmlns="http://schemas.openxmlformats.org/spreadsheetml/2006/main">
  <authors>
    <author>Thorsten André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Hinweis!</t>
        </r>
        <r>
          <rPr>
            <sz val="9"/>
            <color indexed="81"/>
            <rFont val="Tahoma"/>
            <family val="2"/>
          </rPr>
          <t xml:space="preserve">
Dieser Betrag muss 0 sein</t>
        </r>
      </text>
    </comment>
  </commentList>
</comments>
</file>

<file path=xl/sharedStrings.xml><?xml version="1.0" encoding="utf-8"?>
<sst xmlns="http://schemas.openxmlformats.org/spreadsheetml/2006/main" count="939" uniqueCount="485">
  <si>
    <t>Lfd.Nr.</t>
  </si>
  <si>
    <t>Kostenart</t>
  </si>
  <si>
    <t>Kommentar</t>
  </si>
  <si>
    <t>Summe</t>
  </si>
  <si>
    <t>B 1.4.8</t>
  </si>
  <si>
    <t>B 1.4.7</t>
  </si>
  <si>
    <t>externe Lehrgänge</t>
  </si>
  <si>
    <t>B 1.4.5</t>
  </si>
  <si>
    <t>Fortbildung für Projektpersonal</t>
  </si>
  <si>
    <t>B 1.4.4</t>
  </si>
  <si>
    <t>sonstige projektbezogene Ausgaben</t>
  </si>
  <si>
    <t>B 1.4.3.9</t>
  </si>
  <si>
    <t>Projektbezogene Ausgaben\projektbezogene Öffentlichkeitsarbeit</t>
  </si>
  <si>
    <t>B 1.4.3.8</t>
  </si>
  <si>
    <t>Projektbezogene Ausgaben\Fahrt- und Reisekosten des Personals</t>
  </si>
  <si>
    <t>B 1.4.3.7</t>
  </si>
  <si>
    <t>Projektbezogene Ausgaben\AfA</t>
  </si>
  <si>
    <t>B 1.4.3.6</t>
  </si>
  <si>
    <t>Projektbezogene Ausgaben\GWG</t>
  </si>
  <si>
    <t>B 1.4.3.5</t>
  </si>
  <si>
    <t>Projektbezogene Ausgaben\Leasing für Geräte im Projekt</t>
  </si>
  <si>
    <t>B 1.4.3.4</t>
  </si>
  <si>
    <t>Projektbezogene Ausgaben\Wartungsausgaben</t>
  </si>
  <si>
    <t>B 1.4.3.3</t>
  </si>
  <si>
    <t>Projektbezogene Ausgaben\Instandhaltungsausgaben</t>
  </si>
  <si>
    <t>B 1.4.3.2</t>
  </si>
  <si>
    <t>Projektbezogene Ausgaben\Ausgaben für Energie</t>
  </si>
  <si>
    <t>B 1.4.3.1</t>
  </si>
  <si>
    <t>Projektbezogene Ausgaben\Mietausgaben</t>
  </si>
  <si>
    <t>B 1.4.2.2</t>
  </si>
  <si>
    <t>TN-bezogene Ausgaben\Prüfungsgebühren</t>
  </si>
  <si>
    <t>B 1.4.2.1</t>
  </si>
  <si>
    <t>TN-bezogene Ausgaben\Arbeitskleidung und Arbeitsantrittskosten</t>
  </si>
  <si>
    <t>B.1.4.1.3</t>
  </si>
  <si>
    <t>Materialausgaben\Lernmaterial der Teilnehmer/innen</t>
  </si>
  <si>
    <t>B 1.4.1.2</t>
  </si>
  <si>
    <t>Materialausgaben\Lehrmaterial des Personals</t>
  </si>
  <si>
    <t>B 1.4.1.1</t>
  </si>
  <si>
    <t xml:space="preserve">Materialausgaben\Verbrauchs-/Arbeitsmaterial </t>
  </si>
  <si>
    <t>B 1.3.5</t>
  </si>
  <si>
    <t>sonstige TN-Zuschüsse</t>
  </si>
  <si>
    <t>B 1.3.4</t>
  </si>
  <si>
    <t>sonst. TN-bez.Kosten</t>
  </si>
  <si>
    <t>B 1.3.3.3</t>
  </si>
  <si>
    <t>SGB III Leistg.\sonstige Leistungen SGB III</t>
  </si>
  <si>
    <t>B 1.3.3.1</t>
  </si>
  <si>
    <t>SGB III Leistg.\Leitungen SGB III f. svpflichtige Beschäftigung</t>
  </si>
  <si>
    <t>B 1.3.2.4</t>
  </si>
  <si>
    <t>SGB II Leistg.\sonstige Leistungen SGB II</t>
  </si>
  <si>
    <t>B 1.3.2.3</t>
  </si>
  <si>
    <t>SGB II Leistg.\Leitungen SGB II f. nicht sv-pflichtige Beschäftigung</t>
  </si>
  <si>
    <t>B 1.3.2.1</t>
  </si>
  <si>
    <t>SGB II Leistg.\Leitungen SGB II f. svpflichtige Beschäftigung</t>
  </si>
  <si>
    <t>B 1.3.1</t>
  </si>
  <si>
    <t>Freistellungskosten Beschäftigte</t>
  </si>
  <si>
    <t>B 1.2.2</t>
  </si>
  <si>
    <t>nebenamtl. Personal\geringfügig beschäftigte Mitarbeiter/innen / Minijobs</t>
  </si>
  <si>
    <t>B 1.2.1</t>
  </si>
  <si>
    <t>nebenamtl. Personal\Honorare</t>
  </si>
  <si>
    <t>B 1.1.4</t>
  </si>
  <si>
    <t>hauptamtl. Personal\Berufsgenossenschaft</t>
  </si>
  <si>
    <t>B 1.1.3</t>
  </si>
  <si>
    <t>hauptamtl. Personal\Betriebliche Alterversorge</t>
  </si>
  <si>
    <t>B 1.1.2</t>
  </si>
  <si>
    <t>hauptamtl. Personal\AGA zur Sozialversicherung</t>
  </si>
  <si>
    <t>B 1.1.1</t>
  </si>
  <si>
    <t>hauptamtl. Personal\AN Brutto</t>
  </si>
  <si>
    <t>Nr</t>
  </si>
  <si>
    <t>Träger</t>
  </si>
  <si>
    <t>Projekt</t>
  </si>
  <si>
    <t>Aktenzeichen</t>
  </si>
  <si>
    <t>Bewilligungszeitraum</t>
  </si>
  <si>
    <t>Bezeichnung Kostenart</t>
  </si>
  <si>
    <t>Summe Ausgaben</t>
  </si>
  <si>
    <t>Summe B 1.3</t>
  </si>
  <si>
    <t>C 1.1.1.1</t>
  </si>
  <si>
    <t>C 1.1.1.2</t>
  </si>
  <si>
    <t>C 1.1.1.3</t>
  </si>
  <si>
    <t>C 1.1.3</t>
  </si>
  <si>
    <t>C 1.1.4.1</t>
  </si>
  <si>
    <t>C 1.1.4.2</t>
  </si>
  <si>
    <t>C 1.1.4.3</t>
  </si>
  <si>
    <t>C 1.1.4.4</t>
  </si>
  <si>
    <t>Kofinazierung ohne B 1.3</t>
  </si>
  <si>
    <t>Kofinanzierung nur B 1.3</t>
  </si>
  <si>
    <t>B 1.4.6</t>
  </si>
  <si>
    <t>Pauschale B 1.4.8</t>
  </si>
  <si>
    <t>Art der Finanzierung</t>
  </si>
  <si>
    <t>B 1.3.2.2.1</t>
  </si>
  <si>
    <t>B 1.3.2.2.2</t>
  </si>
  <si>
    <t>Fehlbedarf</t>
  </si>
  <si>
    <t>Fehlbedarf Plus</t>
  </si>
  <si>
    <t>Standardeinheitskosten</t>
  </si>
  <si>
    <t>B 1.4.9</t>
  </si>
  <si>
    <t>BM_Agentur für Arbeit (SGB III)</t>
  </si>
  <si>
    <t>BM_JC Bremen/JC Bremerhaven (SGB II)</t>
  </si>
  <si>
    <t>BM_sonstige Bundesmittel</t>
  </si>
  <si>
    <t>LM_Abt. Arbeit des SWAH</t>
  </si>
  <si>
    <t>LM_Bau und Verkehr</t>
  </si>
  <si>
    <t>LM_Bildung</t>
  </si>
  <si>
    <t>LM_Gesundheit</t>
  </si>
  <si>
    <t>LM_Hochschulen</t>
  </si>
  <si>
    <t>LM_Jugend /Soziales</t>
  </si>
  <si>
    <t>LM_Justiz</t>
  </si>
  <si>
    <t>LM_Kultur</t>
  </si>
  <si>
    <t>LM_Umwelt</t>
  </si>
  <si>
    <t>LM_Abt. Wirtschaft des SWAH</t>
  </si>
  <si>
    <t>KM_Magistrat BHV</t>
  </si>
  <si>
    <t>KM_AfSD</t>
  </si>
  <si>
    <t>EU Mittel des Bundes</t>
  </si>
  <si>
    <t>Eigenmittel Zuwendungsempf.</t>
  </si>
  <si>
    <t>Einnahmen TN-Gebühren</t>
  </si>
  <si>
    <t xml:space="preserve">Eigenmittel\Freistellungskosten </t>
  </si>
  <si>
    <t>Eigenmittel\sonstige private Mittel</t>
  </si>
  <si>
    <t>Einnahmen</t>
  </si>
  <si>
    <t>Position</t>
  </si>
  <si>
    <t>Erläuterung</t>
  </si>
  <si>
    <t>für das Projekt beantragter Betrag in Euro</t>
  </si>
  <si>
    <t>Finanzantrag Summe Ausgaben</t>
  </si>
  <si>
    <t>Art der Ausgabe</t>
  </si>
  <si>
    <t>beantragter Projektzuschuss</t>
  </si>
  <si>
    <t>Antrag auf eine</t>
  </si>
  <si>
    <t>Projektförderung</t>
  </si>
  <si>
    <t>28195 Bremen</t>
  </si>
  <si>
    <t>im BAP</t>
  </si>
  <si>
    <t>(nicht vom/von der Antragsteller/in auszufüllen)</t>
  </si>
  <si>
    <t>Eingangsdatum:</t>
  </si>
  <si>
    <t>BAP Fonds</t>
  </si>
  <si>
    <t>Intervention</t>
  </si>
  <si>
    <t>Förderperiode</t>
  </si>
  <si>
    <t>Antragsverfahren</t>
  </si>
  <si>
    <t>Sachbearbeitung durch</t>
  </si>
  <si>
    <t>Art des Antrages</t>
  </si>
  <si>
    <t>PLZ/Ort</t>
  </si>
  <si>
    <t>Straße/Hausnummer</t>
  </si>
  <si>
    <t>gesetzl.Vertretung(Name, Funktion)</t>
  </si>
  <si>
    <t>Titel des Projektes</t>
  </si>
  <si>
    <t>Durchführungsort</t>
  </si>
  <si>
    <t>Beginn</t>
  </si>
  <si>
    <t>Ende</t>
  </si>
  <si>
    <t>Gesamter Förderzeitraum:</t>
  </si>
  <si>
    <t>Anzahl</t>
  </si>
  <si>
    <t xml:space="preserve">Anzahl </t>
  </si>
  <si>
    <t>Jahr:</t>
  </si>
  <si>
    <t>Beteiligte Betriebe im Projekt</t>
  </si>
  <si>
    <t xml:space="preserve">1 Eingangsvermerke </t>
  </si>
  <si>
    <t>2 Antragsteller/ende</t>
  </si>
  <si>
    <t>Name Antragsstellende/r</t>
  </si>
  <si>
    <t>3 Titel/Durchführungsort des Projektes</t>
  </si>
  <si>
    <t>4 Laufzeit des Projektes</t>
  </si>
  <si>
    <t>administrative Kosten</t>
  </si>
  <si>
    <t>Pauschalen</t>
  </si>
  <si>
    <t>Bezeichnung der beantragten Position
(Mitarbeiter/in, Räumlichkeit etc.)</t>
  </si>
  <si>
    <t>Version V0_5</t>
  </si>
  <si>
    <t>Position B 1.4.9 nachgepflegt</t>
  </si>
  <si>
    <t>Deckblatt überarbeitet</t>
  </si>
  <si>
    <t>Summenblatt  pro TN verformelt</t>
  </si>
  <si>
    <t>Position B 1.1.2.2.2 nachgepflegt</t>
  </si>
  <si>
    <t>Agentur für Arbeit (SGB III)_Kofi B1.3</t>
  </si>
  <si>
    <t>JC Bremen/JC Bremerhaven (SGB II)_Kofi B1.3</t>
  </si>
  <si>
    <t>sonstige Bundesmittel_Kofi B1.3</t>
  </si>
  <si>
    <t>LM_Jugend /Soziales_Kofi B1.3</t>
  </si>
  <si>
    <t>LM_Justiz_Kofi B1.3_Kofi B1.3</t>
  </si>
  <si>
    <t>KM_Magistrat BHV_Kofi B1.3</t>
  </si>
  <si>
    <t>Eigenmittel incl. Einnahmen_Kofi B1.3</t>
  </si>
  <si>
    <t>Zeitstaffel</t>
  </si>
  <si>
    <t>2014 - 2020</t>
  </si>
  <si>
    <t>Ansprechpartner/-in Finanzantrag</t>
  </si>
  <si>
    <t>Telefon Ansprechpartner/-in</t>
  </si>
  <si>
    <t>E-Mail Ansprechpartner/-in</t>
  </si>
  <si>
    <t>Gesamtzahl</t>
  </si>
  <si>
    <t>Laufzeit *</t>
  </si>
  <si>
    <t xml:space="preserve"> * Keine Mehrfachzählung, falls Betriebe in mehreren Jahren beteiligt sind!</t>
  </si>
  <si>
    <t>Interventionssatz</t>
  </si>
  <si>
    <t>Bewilligungszeitraum von</t>
  </si>
  <si>
    <t>Hutfilterstraße 1 - 5</t>
  </si>
  <si>
    <t>TN-UHG</t>
  </si>
  <si>
    <t>ALG II m.AZ</t>
  </si>
  <si>
    <t>THK</t>
  </si>
  <si>
    <t>Einzelantrag</t>
  </si>
  <si>
    <t>Wettbewerbsaufruf</t>
  </si>
  <si>
    <t xml:space="preserve">Version </t>
  </si>
  <si>
    <t>V0_12</t>
  </si>
  <si>
    <t>FP_SB</t>
  </si>
  <si>
    <t>Summen pro TN</t>
  </si>
  <si>
    <t>Zusammenfassung SB</t>
  </si>
  <si>
    <t>Einheit SEK</t>
  </si>
  <si>
    <t>Tabellenblätter gelöscht</t>
  </si>
  <si>
    <t>Tabelle Plätze auf Deckblatt ergänzt</t>
  </si>
  <si>
    <t>Tabelle TN auf Deckblatt  neu verformelt und umgestaltet (Fehler in Formeln und Bezug)</t>
  </si>
  <si>
    <t>Tabelle Beratungenauf Deckblatt  wie in Version V0_10 wieder augenommen (Version 11 war falsch verformelt und inhaltlich nicht zielführend)</t>
  </si>
  <si>
    <t>Blatt Drop_Down aus MVN-SEK Arbeitsmappe mit aufgenommen</t>
  </si>
  <si>
    <t>Blatt Drop_Down um Tabelle Einheit_SEK und Einheit_Kofi ergänzt</t>
  </si>
  <si>
    <t>Einheit_SEK</t>
  </si>
  <si>
    <t>Einheit_Kofi</t>
  </si>
  <si>
    <t>TN/Monat</t>
  </si>
  <si>
    <t>Platz/Monat</t>
  </si>
  <si>
    <t>Beratungskontakt</t>
  </si>
  <si>
    <t>Beratungsprozess</t>
  </si>
  <si>
    <t>TN/Tag</t>
  </si>
  <si>
    <t>Betrag pro Einheit SEK</t>
  </si>
  <si>
    <t>Anzahl Einheiten</t>
  </si>
  <si>
    <t>Betrag pro Einheit
SEK oder Kofi</t>
  </si>
  <si>
    <t>Zeitfaktor
Arbeitstage/Monate</t>
  </si>
  <si>
    <t xml:space="preserve">Tabellenspalten </t>
  </si>
  <si>
    <t>Summe errechnet sich nun aus den drei Faktoren</t>
  </si>
  <si>
    <t>Finanzierungsart SEK auf Deckblatt fest eingestellt</t>
  </si>
  <si>
    <t>Da sich die Formeln Gesamt-Ausgaben und Gesamt Einnahmen auf das gelöschte Tabellenblatt FP_SB bezog mussten die Bezüge und Formeln neu hergestellt werden</t>
  </si>
  <si>
    <t>auf FP Träger hinzugefügt</t>
  </si>
  <si>
    <t>Gesamt-Ausgaben überflüssige Positionen gelöscht (admin Kosten)</t>
  </si>
  <si>
    <t>Gesamt-Einnahmen fehlende Position C 1.1.4.2 ergänzt</t>
  </si>
  <si>
    <t>Prüfung</t>
  </si>
  <si>
    <t>B 1.3 enspricht Betrag C 1.2</t>
  </si>
  <si>
    <t>Auf Zusammenfassugn Prüfung C 1.2 zu B 1.3 eingefügt und Formatierung angepasst.</t>
  </si>
  <si>
    <t>Pauschale</t>
  </si>
  <si>
    <t>Beratungkontakt</t>
  </si>
  <si>
    <t>A 2.1.1 Grundbildungsmaßnahmen / Erwerb der Berufsbildungsreife</t>
  </si>
  <si>
    <t>Unterrichtsstunde</t>
  </si>
  <si>
    <t>A 2.1.2 Flankierende Unterstützung</t>
  </si>
  <si>
    <t xml:space="preserve">B 2.2.1 offene Beratung </t>
  </si>
  <si>
    <t>B 2.2.2 Sozialräumliche Beratungsangebote für (Allein)-Erziehende</t>
  </si>
  <si>
    <t>Ausbildungsplatz</t>
  </si>
  <si>
    <t>Schulklasse/Monat</t>
  </si>
  <si>
    <t>Schülerin/Monat</t>
  </si>
  <si>
    <t>Einheit _SEK</t>
  </si>
  <si>
    <t>~</t>
  </si>
  <si>
    <t>Laufzeit Monate/Tage</t>
  </si>
  <si>
    <t>Kalendertage
Projektlaufzeit</t>
  </si>
  <si>
    <t>Zusammenfassung</t>
  </si>
  <si>
    <t>Zeitfaktor
Kalendertage o.
Monate</t>
  </si>
  <si>
    <t>Ort / Datum                                       Rechtsverbindliche Unterschrift des Trägers und Stempel</t>
  </si>
  <si>
    <t>Version</t>
  </si>
  <si>
    <t>V0_14</t>
  </si>
  <si>
    <t>Zwischenversion V0_13 verworfen</t>
  </si>
  <si>
    <t xml:space="preserve">Änderungen Deckblatt von FB übernommen </t>
  </si>
  <si>
    <t>Gesamt-Ausgaben ausgeblendetet Zellen gelöscht</t>
  </si>
  <si>
    <t>Kopfzeilen um Aktenzeichen ergänzt und Funktion überprüft</t>
  </si>
  <si>
    <t>Fusszeilen angepasst</t>
  </si>
  <si>
    <t>V1_1</t>
  </si>
  <si>
    <t>Blattschutz + Arbeitsmappenschutz</t>
  </si>
  <si>
    <t>Oberer Bereich Aktenzeichen und Eingagsdatum ab FP Träger entfernt</t>
  </si>
  <si>
    <t>Fusszeilen geändert neue Version V1_1</t>
  </si>
  <si>
    <t>Versionsangabe als Kommentar auf Deckblatt</t>
  </si>
  <si>
    <t>Kostenart / Art der Einnahme</t>
  </si>
  <si>
    <t>V1_2</t>
  </si>
  <si>
    <t>FP Träger Überschrift Spalte C geändert in Kostenart / Art der Einnahme</t>
  </si>
  <si>
    <t>Fehler bedingte Formatierung enthält B Problem bei C 1.1.2.1_68b</t>
  </si>
  <si>
    <t>Fehler behoben bedingte Formatierung beinnt mit B</t>
  </si>
  <si>
    <t>Fehler Drop-Down funktioniert nur bis Zeile 31 - 20ter Eintrag</t>
  </si>
  <si>
    <t>Fehler behoben Gültigkeitsprüfung Bezug ab Zeile 32 von$ D$9 aud $d$8 geändert und getestet</t>
  </si>
  <si>
    <t>Fehler behoben Formelfehler in Punkt 7.4 Deckblatt Beratungen</t>
  </si>
  <si>
    <t>D96 bis D101 wurden falsch berechnet, nun Summe aus E + G</t>
  </si>
  <si>
    <t>Fußzeilen angepasst</t>
  </si>
  <si>
    <t>Versionsnummer Deckblatt als Kommentar obenlinks</t>
  </si>
  <si>
    <t>Info-Blatt Formatierung von Fehlbedarf_Plus Spalte geändert</t>
  </si>
  <si>
    <t>Rahmen ab Zeile 28 entfernt</t>
  </si>
  <si>
    <t>Auf Deckblatt Titel des Projekts eingerückt.</t>
  </si>
  <si>
    <t>Auf Deckblatt beteiligte Betriebe zentriert und fett gesetzt</t>
  </si>
  <si>
    <t>Auf Deckblatt weitere Mittelgeber zeingerückt und fett gesetzt</t>
  </si>
  <si>
    <t>Für das Projekt relevanter Betrag in FP_Träger fett und in Mitte der Zeile formatiert</t>
  </si>
  <si>
    <t>In Gesamt-Ausgaben Summen fett gesetzt</t>
  </si>
  <si>
    <t>In Gesamt-Einnahmen Summen fett gesetzt</t>
  </si>
  <si>
    <t xml:space="preserve">V1_3 </t>
  </si>
  <si>
    <t>x</t>
  </si>
  <si>
    <t>Zeilen ab Zeile 32 wieder augeblendet</t>
  </si>
  <si>
    <t xml:space="preserve">Fehler Deckblatt C91 bis C96 werden nicht berechnet behoben Bezug Anzahl Beratungen pro Prozess war auf </t>
  </si>
  <si>
    <t>$D$85 gesetzt auf §D$88 gesetzt</t>
  </si>
  <si>
    <t>ind. SEK</t>
  </si>
  <si>
    <t>SGB III Leistg.\ALG I</t>
  </si>
  <si>
    <t>B 1.3.3.2</t>
  </si>
  <si>
    <t>B 2.4.1 Maßnahmen für Strafentlassene - Typ I</t>
  </si>
  <si>
    <t>B 2.4.1 Maßnahmen für Strafentlassene - Typ II</t>
  </si>
  <si>
    <t xml:space="preserve">B 2.4.1 Maßnahmen für Strafentlassene - Typ IIIb </t>
  </si>
  <si>
    <t>B 2.4.2 Maßnahmen für Strafgefangene -Typ III</t>
  </si>
  <si>
    <t>B 2.5.1 Zielgruppenprojekte -Typ 2</t>
  </si>
  <si>
    <t>V2_1</t>
  </si>
  <si>
    <t xml:space="preserve">Fehler Unterteilung Position B 1.3.3.2 behoben </t>
  </si>
  <si>
    <t xml:space="preserve">Drop-Down </t>
  </si>
  <si>
    <t>Anpassungder Bezeichnung der Interventionen an Liste Kurzübersicht Interventionen ta V0_8_160701</t>
  </si>
  <si>
    <t>A 1.3.1 Alleinerziehende -Typ 1</t>
  </si>
  <si>
    <t>A 1.1.1 Frauenberatung</t>
  </si>
  <si>
    <t>A 1.2.1 Existenzgründung</t>
  </si>
  <si>
    <t>Beratungsakte</t>
  </si>
  <si>
    <t>V2_2</t>
  </si>
  <si>
    <t>Anpassungder Bezeichnung der Interventionen an Liste Kurzübersicht Interventionen ta V0_11_170224</t>
  </si>
  <si>
    <t>CC Symbol ausgetauscht</t>
  </si>
  <si>
    <t>Interventionssatz DIV wenn leer durch WennFehler ersetzt</t>
  </si>
  <si>
    <t>A 2.8.1 Integration von Flüchtlingen Typ c1</t>
  </si>
  <si>
    <t>variabel</t>
  </si>
  <si>
    <t>Assessment</t>
  </si>
  <si>
    <t>C 1.1.5 Förderung von Ausbildungsverbünden - Typ A</t>
  </si>
  <si>
    <t>C 1.1.6 Förderung v. zusätzl. Ausbildungsplätzen - Typ A</t>
  </si>
  <si>
    <t>C 1.1.6 Förderung v. zusätzl. Ausbildungsplätzen - Typ C</t>
  </si>
  <si>
    <t>C 1.1.6 Förderung v. zusätzl. Ausbildungsplätzen - Typ D</t>
  </si>
  <si>
    <t>C 1.1.6 Förderung v. zusätzl. Ausbildungsplätzen - Typ E2</t>
  </si>
  <si>
    <t>abhängig von BaE-Satz</t>
  </si>
  <si>
    <t>V2_3</t>
  </si>
  <si>
    <t>Anpassungder Bezeichnung der Interventionen an Liste Kurzübersicht Interventionen ta V0_14_170715</t>
  </si>
  <si>
    <t xml:space="preserve">C 1.1.2.1_31 </t>
  </si>
  <si>
    <t>C 1.1.2.1_68a</t>
  </si>
  <si>
    <t xml:space="preserve">C 1.1.2.1_21 </t>
  </si>
  <si>
    <t>C 1.1.2.1_51</t>
  </si>
  <si>
    <t>C 1.1.2.1_24</t>
  </si>
  <si>
    <t>C 1.1.2.1_41</t>
  </si>
  <si>
    <t>C 1.1.2.1_11</t>
  </si>
  <si>
    <t>C 1.1.2.1_22</t>
  </si>
  <si>
    <t>C 1.1.2.1_ 68b</t>
  </si>
  <si>
    <t>C 1.1.2.1_71</t>
  </si>
  <si>
    <t>C 1.1.2.2.1</t>
  </si>
  <si>
    <t>C 1.1.2.2.2</t>
  </si>
  <si>
    <t>C 1.2.2_41</t>
  </si>
  <si>
    <t>C 1.2.2_11</t>
  </si>
  <si>
    <t>C 1.2.3.1</t>
  </si>
  <si>
    <t>C 1.2.4</t>
  </si>
  <si>
    <t>C 1.2.1.3</t>
  </si>
  <si>
    <t>Anpassung der Positionsnummer Formatierung</t>
  </si>
  <si>
    <t>C 1.1.5</t>
  </si>
  <si>
    <t>C 1.2.1.1</t>
  </si>
  <si>
    <t>C 1.2.1.2</t>
  </si>
  <si>
    <t>Finanzantrag Positionen</t>
  </si>
  <si>
    <t>B 1.1.5</t>
  </si>
  <si>
    <t>B 1.1.6</t>
  </si>
  <si>
    <t>SGB II Leistg.\ALG II über 25 Jährige bis 2017</t>
  </si>
  <si>
    <t>SGB II Leistg.\ALG II unter 25 Jährige bis 2017</t>
  </si>
  <si>
    <t>SGB II Leistg.\ALG II ab 2018</t>
  </si>
  <si>
    <t>B 1.3.2.2.3</t>
  </si>
  <si>
    <t>B 1.4.10</t>
  </si>
  <si>
    <t>Finanzantrag Summe Refinanzierung</t>
  </si>
  <si>
    <t>Version 3_1</t>
  </si>
  <si>
    <t>Anpassung der Bezüge/namen</t>
  </si>
  <si>
    <t>Anpassung Formatierung gelb -&gt; hellgelb</t>
  </si>
  <si>
    <t xml:space="preserve">sonstige Formatanpassung </t>
  </si>
  <si>
    <t>Einnahmen durch Refinanzierung ersetzt</t>
  </si>
  <si>
    <t>Schlüssel durch Position ersetzt</t>
  </si>
  <si>
    <t>Art der Refinanzierung</t>
  </si>
  <si>
    <t>Refinanzierung</t>
  </si>
  <si>
    <t>Fonds</t>
  </si>
  <si>
    <t>A1</t>
  </si>
  <si>
    <t>A2</t>
  </si>
  <si>
    <t>B1</t>
  </si>
  <si>
    <t>B2</t>
  </si>
  <si>
    <t>C1</t>
  </si>
  <si>
    <t>C 1.1</t>
  </si>
  <si>
    <t>C 1.2</t>
  </si>
  <si>
    <t>B 1.3</t>
  </si>
  <si>
    <t>TN-UHG Art</t>
  </si>
  <si>
    <t>hauptamtl. Personal\Arbeitn.-Brutto bei pauschalierten AG-Anteilen</t>
  </si>
  <si>
    <t>hauptamtl. Personal\pauschalierte Beiträge zur SV u. BG</t>
  </si>
  <si>
    <t>hauptamtl. Personal\pauschalierte Beiträge zur BAV</t>
  </si>
  <si>
    <t>B 1.1.7</t>
  </si>
  <si>
    <t>bitte auswählen</t>
  </si>
  <si>
    <t>?</t>
  </si>
  <si>
    <t>Summe C 1.1 
(Kofinazierung ohne B 1.3)</t>
  </si>
  <si>
    <t>Summe C 1.2
(Kofinanzierung nur B 1.3)</t>
  </si>
  <si>
    <t>Summe C</t>
  </si>
  <si>
    <t>Summe B</t>
  </si>
  <si>
    <t>Löschung nicht mehr benötigter Drop-Down-Listen</t>
  </si>
  <si>
    <t>Ergänzung der neuen Pauschalen / Finanzplanpositionen ab 01.01.2018</t>
  </si>
  <si>
    <t>Drop Down Deckblatt TN-UHG umgestellt auf Fondsbezug</t>
  </si>
  <si>
    <t>hauptamtl. Personal\Betriebliche Altervorsorge</t>
  </si>
  <si>
    <t>Eineit_II_SEK</t>
  </si>
  <si>
    <t>TN-UHG_II</t>
  </si>
  <si>
    <t>Eineit_I_SEK</t>
  </si>
  <si>
    <t>direkte Leistungen für TN</t>
  </si>
  <si>
    <t>direkte Leistungen für TN\Arbeitn.-Brutto bei pauschalierten AG-Anteilen</t>
  </si>
  <si>
    <t>direkte Leistungen für TN\pauschalierte Beiträge zur SV</t>
  </si>
  <si>
    <t>B 1.4.11</t>
  </si>
  <si>
    <t>Version 3_2</t>
  </si>
  <si>
    <t>Fehler Nachschlagefunktionen für Finanzplanpositionen … Liste endet bei Zeile 72 und nich bei 71 deswegen konnte C 1.2.4 nicht ausgewählt werden.</t>
  </si>
  <si>
    <t>Betroffen waren FP Träger und Gesamt - Refinaz</t>
  </si>
  <si>
    <t>B 1.2.2 LAZLO - Typ b 2 b Flankierung/Anleitung</t>
  </si>
  <si>
    <t>B 1.2.2 LAZLO - Typ b 2 a Flankierung</t>
  </si>
  <si>
    <t>A 2.8.1 Integration von Flüchtlingen Typ a 2</t>
  </si>
  <si>
    <t>C 1.4.1 Alphabetisierung und Grundbildung Typ d</t>
  </si>
  <si>
    <t>B 1.2.2 LAZLO - Typ b 1 Assessment</t>
  </si>
  <si>
    <t>Drop-Down</t>
  </si>
  <si>
    <t>Anpassung der Interventionen und Bezeichnungen</t>
  </si>
  <si>
    <t>ALGI /ALG II</t>
  </si>
  <si>
    <t>C 1.5.2 Flankierung der Ausbildungsgarantie</t>
  </si>
  <si>
    <t>Version 3_3</t>
  </si>
  <si>
    <t>Ergänzung der Intervention C 1.5.2</t>
  </si>
  <si>
    <t>Die Senatorin für</t>
  </si>
  <si>
    <t>Wirtschaft, Arbeit und Europa</t>
  </si>
  <si>
    <t>Teilnehmende</t>
  </si>
  <si>
    <t>5 Beteiligte Betriebe</t>
  </si>
  <si>
    <t>Betrag pro Einheit Kofi</t>
  </si>
  <si>
    <t>Art Kofinanzierung</t>
  </si>
  <si>
    <t>Stundenvolumen (nur für Projekte mit Teilnehmenden-Stammblatt mit Stunden)</t>
  </si>
  <si>
    <t>(hier bitte die Stundenvolumen für die Gesamtlaufzeit des Projektes angeben!)</t>
  </si>
  <si>
    <t>Berechnung erfolgt in (U bei Unterrichtsstunden, Z bei Zeitstunden)</t>
  </si>
  <si>
    <t>gesamt</t>
  </si>
  <si>
    <t>davon</t>
  </si>
  <si>
    <t>Praktikum</t>
  </si>
  <si>
    <t>externe
Lehrgänge</t>
  </si>
  <si>
    <t>durchschnittliche Gesamtstd. pro Teilnehmer/in</t>
  </si>
  <si>
    <t xml:space="preserve">Gesamtstunden </t>
  </si>
  <si>
    <t>Teilnehmende / Erreichte Personen</t>
  </si>
  <si>
    <t>(nicht bei Beratungsprojekten !)</t>
  </si>
  <si>
    <t>unter 25 Jahre</t>
  </si>
  <si>
    <t>25 bis 65 Jahre</t>
  </si>
  <si>
    <t>Anteil</t>
  </si>
  <si>
    <t>geplante Teilnehmer/-innenzahl</t>
  </si>
  <si>
    <t>TN weiblich</t>
  </si>
  <si>
    <t>TN nicht weiblich</t>
  </si>
  <si>
    <t>Migranten/innen</t>
  </si>
  <si>
    <t>Geplante Besetzung von  Plätzen</t>
  </si>
  <si>
    <t>geplante Teilnehmer/-innenplätze</t>
  </si>
  <si>
    <t>Besetzung weiblich</t>
  </si>
  <si>
    <t>besetzung  nicht weiblich</t>
  </si>
  <si>
    <t>Besetzung  nicht weiblich</t>
  </si>
  <si>
    <t>(Nur bei Beratungsprojekten! Aufgrund von Rundungen kann es zu kleinen Inkonsistenzen kommen )</t>
  </si>
  <si>
    <t>Anzahl weiblich</t>
  </si>
  <si>
    <t>Anzahl nicht weiblich</t>
  </si>
  <si>
    <t>Anteil TN weiblich</t>
  </si>
  <si>
    <t>Anteil TN nicht weiblich</t>
  </si>
  <si>
    <t>Anteil Migranten/innen</t>
  </si>
  <si>
    <t>Anteil weiblich</t>
  </si>
  <si>
    <t>Anteil nicht weiblich</t>
  </si>
  <si>
    <t>Finanzantrag _SEK_V4_1_200901</t>
  </si>
  <si>
    <t xml:space="preserve">Deckblatt </t>
  </si>
  <si>
    <t>Plandaten</t>
  </si>
  <si>
    <t>Neue Versionsnummer in Fusszeile eingetragen</t>
  </si>
  <si>
    <t>Punkt 5 Weitere Mittelgeber entfernt  --&gt; wird in weitere Erklärungen zum Projekt abgefragt</t>
  </si>
  <si>
    <t>Plandatenschema alt eingefügt</t>
  </si>
  <si>
    <t xml:space="preserve">Einheit SEK und Einheit Kofi von Drop-Down enkoppelt --&gt; zu vielel Variabilität </t>
  </si>
  <si>
    <t>Beratungs-
prozesse</t>
  </si>
  <si>
    <t>Finanzantrag _SEK_V4_2_201015</t>
  </si>
  <si>
    <t>Plandatenschema Fehler Beratung korrigiert</t>
  </si>
  <si>
    <t>Kontakte in
Einmalberatungen</t>
  </si>
  <si>
    <t>Kontakte in
Beratungs-
prozessen</t>
  </si>
  <si>
    <t>Anzahl gesamt</t>
  </si>
  <si>
    <t>erreichte Personen gesamt</t>
  </si>
  <si>
    <t>Personen</t>
  </si>
  <si>
    <t>Kontakte</t>
  </si>
  <si>
    <t>geplante Kontakte
Migranten/innen</t>
  </si>
  <si>
    <t>Planung Kontakte</t>
  </si>
  <si>
    <t>Planung erreichte Personen</t>
  </si>
  <si>
    <t>Anteil in
Einmalberatungen</t>
  </si>
  <si>
    <t>Anteil in 
Beratungsprozessen</t>
  </si>
  <si>
    <t>Begriffe:</t>
  </si>
  <si>
    <t>Einmalberatung:</t>
  </si>
  <si>
    <t>Beratungsprozess:</t>
  </si>
  <si>
    <t>Kontakte pro Beratungsprozess:</t>
  </si>
  <si>
    <t xml:space="preserve">Es kommt lediglich zu einem direkten Kontakt (Einmal) zur beratenen Person. </t>
  </si>
  <si>
    <t>Kontakt:</t>
  </si>
  <si>
    <t xml:space="preserve">Direkter Kontakt Berater*in zur beratenen Person. </t>
  </si>
  <si>
    <t>Erreichte Person:</t>
  </si>
  <si>
    <t>Messgröße im Rahmen der ESF-Berichterstattung. 
Fragestellung: 
Wieviele Menschen haben tatsächlich von den Leistungen des ESF profitiert?</t>
  </si>
  <si>
    <t xml:space="preserve">geplante Anzahl Personen in </t>
  </si>
  <si>
    <t>Einmalberatung</t>
  </si>
  <si>
    <t xml:space="preserve">geplante Anzahl Beratungskontakte </t>
  </si>
  <si>
    <t>Beratungsprozesse</t>
  </si>
  <si>
    <t>Erreichte Personen</t>
  </si>
  <si>
    <t>Plandaten Projekt - Teilnehmende</t>
  </si>
  <si>
    <t>Plandaten Projekt - Beratene</t>
  </si>
  <si>
    <t>Beratungen</t>
  </si>
  <si>
    <r>
      <t>Es finden mehrere aufeinanderfolgende Kontakte zur beratenen Person im Rahmen einer bestimmten Problemstellung (Prozess) statt.</t>
    </r>
    <r>
      <rPr>
        <sz val="11"/>
        <color rgb="FFFF0000"/>
        <rFont val="Arial"/>
        <family val="2"/>
      </rPr>
      <t xml:space="preserve"> </t>
    </r>
  </si>
  <si>
    <t>Gibt die Anzahl aller Kontakte an, die im Durchnitt in den Beratungsprozessen benötigt werden, um eine Problemstellung zu bearbeiten.
(Ermittlung: Erster Kontakt + Wie oft kommen die Beratenen wieder?)</t>
  </si>
  <si>
    <t>Erwartete Kontakte pro 
Beratungsprozess im Durchschnitt</t>
  </si>
  <si>
    <t>Standardeinheitskosten (SEK)</t>
  </si>
  <si>
    <t>Finanzantrag_SEK_V4_3_210108</t>
  </si>
  <si>
    <t>Neues Schema nach Beschluss AGV vom 03.12.2020</t>
  </si>
  <si>
    <t>Aufteilung in zwei Reiter Plandaten-Teilnehmende/Plandaten Beratungen</t>
  </si>
  <si>
    <t>Planung erreichte Personen Anteile</t>
  </si>
  <si>
    <t>Personen
Einmalberatungen</t>
  </si>
  <si>
    <t>Personen
Beratungsprozessen</t>
  </si>
  <si>
    <t>weiblich</t>
  </si>
  <si>
    <t>nicht weiblich</t>
  </si>
  <si>
    <t>Finanzantrag_SEK_V4_4_210225</t>
  </si>
  <si>
    <t>Plandaten Beratene</t>
  </si>
  <si>
    <t>Umstellung der Reihenfolge der Tabellen</t>
  </si>
  <si>
    <t>als erste Tabelle … Formel in Anteil in Beratungsprozessen ersetzt durch Eingabefeld</t>
  </si>
  <si>
    <t>Hier war vorher die Formel Anteil in Beratungsprozessen = 1- Anteil in Einamlberatungen --&gt; da war Quatsch!</t>
  </si>
  <si>
    <t xml:space="preserve">Neue Tabelle </t>
  </si>
  <si>
    <t xml:space="preserve">mit der man nun auch sehen kann wieviele Personen in den einzelnen Kategorien vorhanden sind </t>
  </si>
  <si>
    <t>Finanzantrag_SEK_V4_5_210515</t>
  </si>
  <si>
    <t>Ergänzung der Interventionen für die Modellprojekte in der Drop-Downliste</t>
  </si>
  <si>
    <t>Anpassung des Bereich Name Intervention</t>
  </si>
  <si>
    <t>A 1.7.1 Modellprojekt - Typ D</t>
  </si>
  <si>
    <t>A 2.7.1 Modellprojekt - Typ D</t>
  </si>
  <si>
    <t>B 2.7.1 Modellprojekt - Typ D</t>
  </si>
  <si>
    <t>B 1.7.1 Modellprojekt - Typ D</t>
  </si>
  <si>
    <t>C 1.7.1 Modellprojekt - Typ D</t>
  </si>
  <si>
    <t>C 2.7.1 Modellprojekt - Typ D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</si>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</sst>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_([$€]* #,##0.00_);_([$€]* \(#,##0.00\);_([$€]* &quot;-&quot;??_);_(@_)"/>
    <numFmt numFmtId="166" formatCode="#,##0.00\ &quot;€&quot;"/>
    <numFmt numFmtId="167" formatCode="0.0%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99">
    <xf numFmtId="0" fontId="0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0" fillId="0" borderId="0"/>
    <xf numFmtId="0" fontId="19" fillId="0" borderId="0"/>
    <xf numFmtId="44" fontId="19" fillId="0" borderId="0" applyFont="0" applyFill="0" applyBorder="0" applyAlignment="0" applyProtection="0"/>
    <xf numFmtId="0" fontId="17" fillId="0" borderId="0"/>
    <xf numFmtId="0" fontId="33" fillId="0" borderId="0"/>
    <xf numFmtId="165" fontId="33" fillId="0" borderId="0" applyFont="0" applyFill="0" applyBorder="0" applyAlignment="0" applyProtection="0"/>
    <xf numFmtId="0" fontId="24" fillId="0" borderId="0"/>
    <xf numFmtId="165" fontId="24" fillId="0" borderId="0" applyFont="0" applyFill="0" applyBorder="0" applyAlignment="0" applyProtection="0"/>
    <xf numFmtId="0" fontId="15" fillId="0" borderId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7">
    <xf numFmtId="0" fontId="0" fillId="0" borderId="0" xfId="0"/>
    <xf numFmtId="0" fontId="20" fillId="0" borderId="0" xfId="3"/>
    <xf numFmtId="0" fontId="26" fillId="0" borderId="0" xfId="4" applyFont="1"/>
    <xf numFmtId="0" fontId="26" fillId="0" borderId="0" xfId="4" applyFont="1" applyAlignment="1">
      <alignment wrapText="1"/>
    </xf>
    <xf numFmtId="0" fontId="19" fillId="0" borderId="0" xfId="4"/>
    <xf numFmtId="0" fontId="19" fillId="0" borderId="0" xfId="4" applyAlignment="1">
      <alignment wrapText="1"/>
    </xf>
    <xf numFmtId="164" fontId="26" fillId="0" borderId="0" xfId="4" applyNumberFormat="1" applyFont="1" applyAlignment="1">
      <alignment vertical="center"/>
    </xf>
    <xf numFmtId="0" fontId="26" fillId="0" borderId="0" xfId="4" applyFont="1" applyAlignment="1">
      <alignment vertical="center"/>
    </xf>
    <xf numFmtId="44" fontId="26" fillId="0" borderId="0" xfId="1" applyFont="1" applyAlignment="1">
      <alignment vertical="center"/>
    </xf>
    <xf numFmtId="0" fontId="19" fillId="0" borderId="0" xfId="4" applyAlignment="1">
      <alignment vertical="center"/>
    </xf>
    <xf numFmtId="164" fontId="19" fillId="0" borderId="0" xfId="4" applyNumberFormat="1" applyAlignment="1">
      <alignment vertical="center"/>
    </xf>
    <xf numFmtId="0" fontId="25" fillId="0" borderId="0" xfId="4" applyFont="1"/>
    <xf numFmtId="0" fontId="27" fillId="0" borderId="0" xfId="0" applyFont="1"/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14" fontId="27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44" fontId="28" fillId="0" borderId="0" xfId="1" applyFont="1"/>
    <xf numFmtId="0" fontId="28" fillId="0" borderId="0" xfId="0" applyFont="1" applyAlignment="1">
      <alignment horizontal="center" wrapText="1"/>
    </xf>
    <xf numFmtId="0" fontId="28" fillId="0" borderId="0" xfId="0" applyFont="1" applyFill="1"/>
    <xf numFmtId="0" fontId="29" fillId="0" borderId="0" xfId="0" applyFont="1"/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14" fontId="29" fillId="0" borderId="0" xfId="0" applyNumberFormat="1" applyFont="1"/>
    <xf numFmtId="0" fontId="28" fillId="3" borderId="0" xfId="0" applyFont="1" applyFill="1" applyBorder="1" applyAlignment="1">
      <alignment horizontal="center"/>
    </xf>
    <xf numFmtId="9" fontId="28" fillId="0" borderId="0" xfId="2" applyFont="1" applyAlignment="1">
      <alignment horizontal="center"/>
    </xf>
    <xf numFmtId="44" fontId="28" fillId="0" borderId="0" xfId="1" applyFont="1" applyAlignment="1">
      <alignment horizontal="right"/>
    </xf>
    <xf numFmtId="14" fontId="28" fillId="0" borderId="0" xfId="1" applyNumberFormat="1" applyFont="1"/>
    <xf numFmtId="0" fontId="28" fillId="3" borderId="0" xfId="0" applyFont="1" applyFill="1" applyAlignment="1">
      <alignment horizontal="center"/>
    </xf>
    <xf numFmtId="0" fontId="28" fillId="3" borderId="0" xfId="0" applyFont="1" applyFill="1"/>
    <xf numFmtId="14" fontId="28" fillId="3" borderId="0" xfId="0" applyNumberFormat="1" applyFont="1" applyFill="1"/>
    <xf numFmtId="0" fontId="28" fillId="0" borderId="0" xfId="0" applyFont="1" applyFill="1" applyBorder="1" applyAlignment="1"/>
    <xf numFmtId="0" fontId="28" fillId="0" borderId="0" xfId="4" applyFont="1"/>
    <xf numFmtId="0" fontId="18" fillId="0" borderId="0" xfId="4" applyFont="1" applyAlignment="1">
      <alignment wrapText="1"/>
    </xf>
    <xf numFmtId="44" fontId="18" fillId="0" borderId="0" xfId="1" applyFont="1" applyAlignment="1">
      <alignment vertical="center"/>
    </xf>
    <xf numFmtId="0" fontId="18" fillId="0" borderId="0" xfId="4" applyFont="1"/>
    <xf numFmtId="44" fontId="18" fillId="0" borderId="0" xfId="1" applyFont="1" applyAlignment="1">
      <alignment wrapText="1"/>
    </xf>
    <xf numFmtId="0" fontId="26" fillId="0" borderId="0" xfId="4" applyNumberFormat="1" applyFont="1" applyAlignment="1">
      <alignment horizontal="left" vertical="center"/>
    </xf>
    <xf numFmtId="0" fontId="19" fillId="0" borderId="0" xfId="4" applyNumberFormat="1" applyAlignment="1">
      <alignment horizontal="left" vertical="center"/>
    </xf>
    <xf numFmtId="0" fontId="29" fillId="0" borderId="0" xfId="0" applyFont="1" applyAlignment="1">
      <alignment vertical="top"/>
    </xf>
    <xf numFmtId="0" fontId="0" fillId="0" borderId="0" xfId="0" applyNumberFormat="1"/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vertical="center"/>
    </xf>
    <xf numFmtId="0" fontId="28" fillId="0" borderId="0" xfId="0" applyFont="1" applyAlignment="1">
      <alignment horizontal="right" wrapText="1" indent="4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6" fillId="0" borderId="0" xfId="4" applyFont="1" applyAlignment="1">
      <alignment horizontal="center"/>
    </xf>
    <xf numFmtId="0" fontId="19" fillId="0" borderId="0" xfId="4" applyAlignment="1">
      <alignment horizontal="center"/>
    </xf>
    <xf numFmtId="0" fontId="29" fillId="0" borderId="0" xfId="4" applyFont="1" applyAlignment="1">
      <alignment wrapText="1"/>
    </xf>
    <xf numFmtId="44" fontId="29" fillId="0" borderId="0" xfId="1" applyFont="1" applyAlignment="1">
      <alignment vertical="center"/>
    </xf>
    <xf numFmtId="0" fontId="31" fillId="0" borderId="0" xfId="4" applyFont="1" applyAlignment="1">
      <alignment vertical="center"/>
    </xf>
    <xf numFmtId="0" fontId="29" fillId="0" borderId="0" xfId="4" applyFont="1" applyAlignment="1">
      <alignment vertical="center" wrapText="1"/>
    </xf>
    <xf numFmtId="44" fontId="29" fillId="0" borderId="3" xfId="1" applyFont="1" applyBorder="1" applyAlignment="1">
      <alignment vertical="center"/>
    </xf>
    <xf numFmtId="0" fontId="31" fillId="0" borderId="1" xfId="4" applyFont="1" applyBorder="1" applyAlignment="1">
      <alignment horizontal="center" vertical="center" wrapText="1"/>
    </xf>
    <xf numFmtId="0" fontId="33" fillId="0" borderId="0" xfId="7" applyFill="1"/>
    <xf numFmtId="0" fontId="34" fillId="0" borderId="0" xfId="7" applyFont="1" applyFill="1" applyAlignment="1"/>
    <xf numFmtId="0" fontId="33" fillId="0" borderId="0" xfId="7"/>
    <xf numFmtId="0" fontId="33" fillId="0" borderId="0" xfId="7" applyFill="1" applyAlignment="1"/>
    <xf numFmtId="0" fontId="33" fillId="0" borderId="0" xfId="7" applyAlignment="1"/>
    <xf numFmtId="0" fontId="34" fillId="0" borderId="0" xfId="7" applyFont="1" applyFill="1" applyAlignment="1"/>
    <xf numFmtId="0" fontId="34" fillId="0" borderId="0" xfId="7" applyFont="1" applyFill="1" applyAlignment="1">
      <alignment horizontal="right"/>
    </xf>
    <xf numFmtId="0" fontId="24" fillId="0" borderId="0" xfId="15"/>
    <xf numFmtId="0" fontId="24" fillId="0" borderId="1" xfId="15" applyBorder="1"/>
    <xf numFmtId="0" fontId="24" fillId="0" borderId="0" xfId="7" applyFont="1" applyAlignment="1">
      <alignment vertical="center" wrapText="1"/>
    </xf>
    <xf numFmtId="0" fontId="39" fillId="0" borderId="0" xfId="0" applyFont="1"/>
    <xf numFmtId="0" fontId="0" fillId="0" borderId="0" xfId="0"/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44" fontId="29" fillId="0" borderId="0" xfId="1" applyFont="1" applyAlignment="1">
      <alignment vertical="center"/>
    </xf>
    <xf numFmtId="0" fontId="30" fillId="0" borderId="0" xfId="15" applyFont="1" applyAlignment="1">
      <alignment wrapText="1"/>
    </xf>
    <xf numFmtId="0" fontId="24" fillId="0" borderId="0" xfId="15" applyAlignment="1">
      <alignment wrapText="1"/>
    </xf>
    <xf numFmtId="0" fontId="30" fillId="0" borderId="0" xfId="15" applyFont="1" applyFill="1" applyBorder="1" applyAlignment="1" applyProtection="1">
      <alignment wrapText="1"/>
    </xf>
    <xf numFmtId="0" fontId="24" fillId="0" borderId="0" xfId="15" applyFill="1" applyBorder="1" applyAlignment="1" applyProtection="1">
      <alignment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24" fillId="0" borderId="0" xfId="7" applyFont="1" applyFill="1" applyAlignment="1" applyProtection="1">
      <alignment vertical="center" wrapText="1"/>
    </xf>
    <xf numFmtId="0" fontId="30" fillId="3" borderId="0" xfId="7" applyFont="1" applyFill="1" applyBorder="1" applyAlignment="1" applyProtection="1">
      <alignment vertical="center" wrapText="1"/>
    </xf>
    <xf numFmtId="0" fontId="24" fillId="0" borderId="0" xfId="7" applyFont="1" applyAlignment="1" applyProtection="1">
      <alignment vertical="center" wrapText="1"/>
    </xf>
    <xf numFmtId="0" fontId="24" fillId="0" borderId="0" xfId="7" applyFont="1" applyFill="1" applyBorder="1" applyAlignment="1" applyProtection="1">
      <alignment horizontal="left" vertical="center" wrapText="1"/>
    </xf>
    <xf numFmtId="0" fontId="30" fillId="0" borderId="0" xfId="15" applyFont="1" applyFill="1" applyAlignment="1" applyProtection="1">
      <alignment wrapText="1"/>
    </xf>
    <xf numFmtId="0" fontId="24" fillId="0" borderId="0" xfId="15" applyFill="1" applyAlignment="1" applyProtection="1">
      <alignment wrapText="1"/>
    </xf>
    <xf numFmtId="0" fontId="14" fillId="0" borderId="0" xfId="4" applyFont="1" applyAlignment="1">
      <alignment vertical="center"/>
    </xf>
    <xf numFmtId="14" fontId="28" fillId="3" borderId="7" xfId="0" applyNumberFormat="1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9" fontId="31" fillId="0" borderId="1" xfId="1" applyNumberFormat="1" applyFont="1" applyFill="1" applyBorder="1" applyAlignment="1">
      <alignment horizontal="right" vertical="center"/>
    </xf>
    <xf numFmtId="0" fontId="31" fillId="0" borderId="4" xfId="4" applyFont="1" applyBorder="1" applyAlignment="1" applyProtection="1">
      <alignment horizontal="center" vertical="center" wrapText="1"/>
    </xf>
    <xf numFmtId="44" fontId="25" fillId="0" borderId="5" xfId="1" applyFont="1" applyBorder="1" applyAlignment="1" applyProtection="1">
      <alignment horizontal="center" vertical="top" wrapText="1"/>
    </xf>
    <xf numFmtId="0" fontId="31" fillId="0" borderId="6" xfId="4" applyFont="1" applyBorder="1" applyAlignment="1" applyProtection="1">
      <alignment horizontal="center" vertical="center" wrapText="1"/>
    </xf>
    <xf numFmtId="1" fontId="25" fillId="2" borderId="1" xfId="4" applyNumberFormat="1" applyFont="1" applyFill="1" applyBorder="1" applyAlignment="1" applyProtection="1">
      <alignment horizontal="center"/>
    </xf>
    <xf numFmtId="0" fontId="25" fillId="2" borderId="1" xfId="4" applyFont="1" applyFill="1" applyBorder="1" applyAlignment="1" applyProtection="1">
      <alignment vertical="center"/>
      <protection locked="0"/>
    </xf>
    <xf numFmtId="0" fontId="25" fillId="0" borderId="4" xfId="4" applyFont="1" applyBorder="1" applyAlignment="1" applyProtection="1">
      <alignment horizontal="center" vertical="center" wrapText="1"/>
    </xf>
    <xf numFmtId="44" fontId="25" fillId="0" borderId="5" xfId="1" applyFont="1" applyBorder="1" applyAlignment="1" applyProtection="1">
      <alignment horizontal="center" vertical="center" wrapText="1"/>
    </xf>
    <xf numFmtId="0" fontId="25" fillId="0" borderId="6" xfId="4" applyFont="1" applyBorder="1" applyAlignment="1" applyProtection="1">
      <alignment horizontal="center" vertical="center" wrapText="1"/>
    </xf>
    <xf numFmtId="0" fontId="28" fillId="0" borderId="0" xfId="4" applyFont="1" applyAlignment="1">
      <alignment vertical="center"/>
    </xf>
    <xf numFmtId="0" fontId="32" fillId="3" borderId="1" xfId="0" applyFont="1" applyFill="1" applyBorder="1" applyAlignment="1">
      <alignment horizontal="right" vertical="center" wrapText="1"/>
    </xf>
    <xf numFmtId="0" fontId="28" fillId="3" borderId="0" xfId="0" applyFont="1" applyFill="1" applyBorder="1" applyAlignment="1" applyProtection="1">
      <alignment horizontal="left"/>
    </xf>
    <xf numFmtId="49" fontId="28" fillId="3" borderId="0" xfId="0" applyNumberFormat="1" applyFont="1" applyFill="1" applyBorder="1" applyAlignment="1" applyProtection="1"/>
    <xf numFmtId="14" fontId="28" fillId="3" borderId="0" xfId="0" applyNumberFormat="1" applyFont="1" applyFill="1" applyBorder="1" applyAlignment="1" applyProtection="1">
      <alignment horizontal="left"/>
    </xf>
    <xf numFmtId="0" fontId="28" fillId="3" borderId="0" xfId="0" applyFont="1" applyFill="1" applyBorder="1" applyAlignment="1" applyProtection="1"/>
    <xf numFmtId="0" fontId="28" fillId="3" borderId="3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14" fontId="28" fillId="3" borderId="7" xfId="0" applyNumberFormat="1" applyFont="1" applyFill="1" applyBorder="1" applyAlignment="1">
      <alignment horizontal="left"/>
    </xf>
    <xf numFmtId="0" fontId="13" fillId="0" borderId="1" xfId="26" applyFont="1" applyBorder="1" applyAlignment="1">
      <alignment horizontal="left" vertical="center"/>
    </xf>
    <xf numFmtId="0" fontId="13" fillId="0" borderId="1" xfId="26" applyBorder="1" applyAlignment="1">
      <alignment horizontal="center"/>
    </xf>
    <xf numFmtId="166" fontId="13" fillId="0" borderId="1" xfId="26" applyNumberFormat="1" applyBorder="1" applyAlignment="1">
      <alignment horizontal="right"/>
    </xf>
    <xf numFmtId="0" fontId="35" fillId="0" borderId="0" xfId="15" applyFont="1" applyFill="1"/>
    <xf numFmtId="0" fontId="35" fillId="0" borderId="0" xfId="15" applyFont="1"/>
    <xf numFmtId="0" fontId="24" fillId="0" borderId="0" xfId="15" applyFill="1"/>
    <xf numFmtId="0" fontId="24" fillId="0" borderId="0" xfId="15" applyAlignment="1">
      <alignment vertical="center"/>
    </xf>
    <xf numFmtId="0" fontId="24" fillId="0" borderId="0" xfId="15" applyFont="1" applyFill="1" applyAlignment="1">
      <alignment vertical="center" wrapText="1"/>
    </xf>
    <xf numFmtId="0" fontId="24" fillId="0" borderId="0" xfId="15" applyFont="1" applyAlignment="1">
      <alignment vertical="center" wrapText="1"/>
    </xf>
    <xf numFmtId="0" fontId="24" fillId="0" borderId="0" xfId="15" applyFill="1" applyAlignment="1">
      <alignment vertical="center" wrapText="1"/>
    </xf>
    <xf numFmtId="0" fontId="24" fillId="0" borderId="0" xfId="15" applyAlignment="1">
      <alignment vertical="center" wrapText="1"/>
    </xf>
    <xf numFmtId="0" fontId="24" fillId="0" borderId="0" xfId="15" applyBorder="1" applyAlignment="1">
      <alignment wrapText="1"/>
    </xf>
    <xf numFmtId="0" fontId="24" fillId="0" borderId="0" xfId="15" applyFont="1" applyFill="1" applyBorder="1" applyAlignment="1">
      <alignment horizontal="right" vertical="center" wrapText="1"/>
    </xf>
    <xf numFmtId="0" fontId="24" fillId="0" borderId="0" xfId="15" applyFont="1" applyFill="1" applyBorder="1" applyAlignment="1">
      <alignment horizontal="left" vertical="center" wrapText="1"/>
    </xf>
    <xf numFmtId="0" fontId="36" fillId="0" borderId="0" xfId="15" applyFont="1" applyAlignment="1">
      <alignment vertical="center" wrapText="1"/>
    </xf>
    <xf numFmtId="0" fontId="37" fillId="0" borderId="0" xfId="15" applyFont="1" applyFill="1" applyAlignment="1">
      <alignment vertical="center" wrapText="1"/>
    </xf>
    <xf numFmtId="0" fontId="24" fillId="0" borderId="0" xfId="15" applyFill="1" applyAlignment="1">
      <alignment wrapText="1"/>
    </xf>
    <xf numFmtId="0" fontId="24" fillId="0" borderId="0" xfId="15" applyFill="1" applyBorder="1" applyAlignment="1" applyProtection="1">
      <alignment horizontal="left" wrapText="1"/>
    </xf>
    <xf numFmtId="0" fontId="24" fillId="0" borderId="0" xfId="15" applyFill="1" applyAlignment="1">
      <alignment horizontal="left" vertical="center" wrapText="1"/>
    </xf>
    <xf numFmtId="0" fontId="24" fillId="0" borderId="0" xfId="15" applyAlignment="1">
      <alignment horizontal="left" vertical="center" wrapText="1"/>
    </xf>
    <xf numFmtId="0" fontId="24" fillId="0" borderId="0" xfId="15" applyFont="1" applyFill="1" applyAlignment="1" applyProtection="1">
      <alignment horizontal="left" vertical="center" wrapText="1"/>
    </xf>
    <xf numFmtId="0" fontId="24" fillId="3" borderId="0" xfId="15" applyFill="1" applyAlignment="1" applyProtection="1">
      <alignment vertical="center" wrapText="1"/>
    </xf>
    <xf numFmtId="0" fontId="24" fillId="9" borderId="0" xfId="15" applyFill="1" applyAlignment="1" applyProtection="1">
      <alignment wrapText="1"/>
    </xf>
    <xf numFmtId="0" fontId="24" fillId="9" borderId="0" xfId="15" applyFill="1" applyAlignment="1">
      <alignment wrapText="1"/>
    </xf>
    <xf numFmtId="0" fontId="35" fillId="0" borderId="0" xfId="15" applyFont="1" applyFill="1" applyAlignment="1">
      <alignment wrapText="1"/>
    </xf>
    <xf numFmtId="0" fontId="30" fillId="0" borderId="12" xfId="15" applyFont="1" applyFill="1" applyBorder="1" applyAlignment="1">
      <alignment vertical="center" wrapText="1"/>
    </xf>
    <xf numFmtId="1" fontId="30" fillId="8" borderId="1" xfId="15" applyNumberFormat="1" applyFont="1" applyFill="1" applyBorder="1" applyAlignment="1" applyProtection="1">
      <alignment horizontal="center" vertical="center" wrapText="1"/>
    </xf>
    <xf numFmtId="0" fontId="24" fillId="9" borderId="0" xfId="15" applyFill="1" applyAlignment="1" applyProtection="1">
      <alignment vertical="center" wrapText="1"/>
    </xf>
    <xf numFmtId="0" fontId="24" fillId="0" borderId="0" xfId="15" applyFont="1" applyFill="1"/>
    <xf numFmtId="0" fontId="30" fillId="0" borderId="0" xfId="15" applyFont="1" applyFill="1" applyAlignment="1">
      <alignment vertical="center" wrapText="1"/>
    </xf>
    <xf numFmtId="0" fontId="30" fillId="0" borderId="1" xfId="15" applyFont="1" applyFill="1" applyBorder="1" applyAlignment="1">
      <alignment horizontal="center" vertical="center" wrapText="1"/>
    </xf>
    <xf numFmtId="0" fontId="24" fillId="9" borderId="0" xfId="15" applyFill="1" applyAlignment="1">
      <alignment vertical="center" wrapText="1"/>
    </xf>
    <xf numFmtId="0" fontId="30" fillId="0" borderId="0" xfId="15" applyFont="1" applyFill="1" applyAlignment="1">
      <alignment horizontal="right" vertical="center" wrapText="1"/>
    </xf>
    <xf numFmtId="0" fontId="24" fillId="9" borderId="0" xfId="15" applyFill="1" applyAlignment="1">
      <alignment horizontal="left" vertical="center" wrapText="1"/>
    </xf>
    <xf numFmtId="3" fontId="24" fillId="0" borderId="0" xfId="15" applyNumberFormat="1" applyFill="1" applyBorder="1" applyAlignment="1" applyProtection="1">
      <alignment horizontal="center" wrapText="1"/>
    </xf>
    <xf numFmtId="3" fontId="24" fillId="0" borderId="0" xfId="15" applyNumberFormat="1" applyFont="1" applyFill="1" applyBorder="1" applyAlignment="1" applyProtection="1">
      <alignment horizontal="right"/>
    </xf>
    <xf numFmtId="2" fontId="30" fillId="0" borderId="0" xfId="15" applyNumberFormat="1" applyFont="1" applyFill="1" applyBorder="1" applyAlignment="1" applyProtection="1">
      <alignment horizontal="center" wrapText="1"/>
    </xf>
    <xf numFmtId="0" fontId="28" fillId="0" borderId="3" xfId="0" applyFont="1" applyFill="1" applyBorder="1" applyAlignment="1" applyProtection="1">
      <alignment horizontal="left"/>
    </xf>
    <xf numFmtId="0" fontId="28" fillId="0" borderId="7" xfId="0" applyFont="1" applyFill="1" applyBorder="1" applyAlignment="1" applyProtection="1">
      <alignment horizontal="left"/>
    </xf>
    <xf numFmtId="49" fontId="28" fillId="0" borderId="7" xfId="0" applyNumberFormat="1" applyFont="1" applyFill="1" applyBorder="1" applyAlignment="1" applyProtection="1"/>
    <xf numFmtId="14" fontId="28" fillId="0" borderId="7" xfId="0" applyNumberFormat="1" applyFont="1" applyFill="1" applyBorder="1" applyAlignment="1" applyProtection="1">
      <alignment horizontal="left"/>
    </xf>
    <xf numFmtId="0" fontId="28" fillId="0" borderId="7" xfId="0" applyFont="1" applyFill="1" applyBorder="1" applyAlignment="1" applyProtection="1"/>
    <xf numFmtId="49" fontId="28" fillId="3" borderId="7" xfId="0" applyNumberFormat="1" applyFont="1" applyFill="1" applyBorder="1" applyAlignment="1">
      <alignment horizontal="left"/>
    </xf>
    <xf numFmtId="0" fontId="28" fillId="3" borderId="7" xfId="0" applyFont="1" applyFill="1" applyBorder="1" applyAlignment="1">
      <alignment horizontal="left" shrinkToFit="1"/>
    </xf>
    <xf numFmtId="0" fontId="40" fillId="0" borderId="0" xfId="4" applyFont="1"/>
    <xf numFmtId="0" fontId="31" fillId="0" borderId="1" xfId="4" applyFont="1" applyFill="1" applyBorder="1" applyAlignment="1">
      <alignment horizontal="left" vertical="center" indent="1"/>
    </xf>
    <xf numFmtId="0" fontId="31" fillId="0" borderId="0" xfId="4" applyFont="1" applyAlignment="1">
      <alignment horizontal="left" vertical="center" indent="1"/>
    </xf>
    <xf numFmtId="0" fontId="31" fillId="0" borderId="1" xfId="4" applyFont="1" applyBorder="1" applyAlignment="1">
      <alignment horizontal="left" vertical="center" wrapText="1" indent="1"/>
    </xf>
    <xf numFmtId="0" fontId="31" fillId="8" borderId="1" xfId="4" applyFont="1" applyFill="1" applyBorder="1" applyAlignment="1">
      <alignment horizontal="left" vertical="center" indent="1"/>
    </xf>
    <xf numFmtId="0" fontId="31" fillId="0" borderId="0" xfId="4" applyFont="1" applyAlignment="1">
      <alignment horizontal="left" vertical="center" wrapText="1" indent="1"/>
    </xf>
    <xf numFmtId="0" fontId="29" fillId="0" borderId="0" xfId="4" applyFont="1" applyAlignment="1">
      <alignment horizontal="left" vertical="center" wrapText="1" indent="1"/>
    </xf>
    <xf numFmtId="0" fontId="31" fillId="8" borderId="1" xfId="4" applyFont="1" applyFill="1" applyBorder="1" applyAlignment="1">
      <alignment horizontal="left" vertical="center" wrapText="1" indent="1"/>
    </xf>
    <xf numFmtId="0" fontId="41" fillId="0" borderId="0" xfId="0" applyFont="1" applyAlignment="1">
      <alignment horizontal="left"/>
    </xf>
    <xf numFmtId="0" fontId="40" fillId="0" borderId="0" xfId="4" applyFont="1" applyAlignment="1">
      <alignment horizontal="left"/>
    </xf>
    <xf numFmtId="0" fontId="0" fillId="0" borderId="0" xfId="0"/>
    <xf numFmtId="0" fontId="39" fillId="0" borderId="0" xfId="0" applyFont="1"/>
    <xf numFmtId="0" fontId="0" fillId="0" borderId="0" xfId="0" applyAlignment="1" applyProtection="1">
      <protection locked="0"/>
    </xf>
    <xf numFmtId="0" fontId="28" fillId="0" borderId="0" xfId="0" applyFont="1" applyFill="1" applyAlignment="1" applyProtection="1">
      <alignment horizontal="center"/>
    </xf>
    <xf numFmtId="0" fontId="28" fillId="0" borderId="0" xfId="0" applyFont="1" applyFill="1" applyAlignment="1" applyProtection="1">
      <alignment horizontal="left" wrapText="1"/>
    </xf>
    <xf numFmtId="0" fontId="28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horizontal="center"/>
    </xf>
    <xf numFmtId="0" fontId="25" fillId="0" borderId="1" xfId="0" applyFont="1" applyBorder="1" applyAlignment="1" applyProtection="1">
      <alignment horizontal="center" vertical="center" wrapText="1"/>
    </xf>
    <xf numFmtId="44" fontId="25" fillId="0" borderId="1" xfId="1" applyFont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1" fontId="29" fillId="0" borderId="1" xfId="0" applyNumberFormat="1" applyFont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left" wrapText="1"/>
    </xf>
    <xf numFmtId="0" fontId="29" fillId="0" borderId="0" xfId="0" applyFont="1" applyAlignment="1" applyProtection="1">
      <alignment horizontal="left"/>
    </xf>
    <xf numFmtId="49" fontId="29" fillId="0" borderId="0" xfId="0" applyNumberFormat="1" applyFont="1" applyAlignment="1" applyProtection="1">
      <alignment horizontal="center"/>
    </xf>
    <xf numFmtId="14" fontId="29" fillId="0" borderId="0" xfId="0" applyNumberFormat="1" applyFont="1" applyProtection="1"/>
    <xf numFmtId="3" fontId="30" fillId="10" borderId="1" xfId="15" applyNumberFormat="1" applyFont="1" applyFill="1" applyBorder="1" applyAlignment="1" applyProtection="1">
      <alignment horizontal="center" vertical="center" wrapText="1"/>
      <protection locked="0"/>
    </xf>
    <xf numFmtId="0" fontId="29" fillId="10" borderId="1" xfId="0" applyFont="1" applyFill="1" applyBorder="1" applyAlignment="1" applyProtection="1">
      <alignment horizontal="center" vertical="center" wrapText="1"/>
      <protection locked="0"/>
    </xf>
    <xf numFmtId="0" fontId="25" fillId="3" borderId="1" xfId="67" applyFont="1" applyFill="1" applyBorder="1"/>
    <xf numFmtId="0" fontId="30" fillId="3" borderId="9" xfId="67" applyFont="1" applyFill="1" applyBorder="1"/>
    <xf numFmtId="0" fontId="30" fillId="3" borderId="1" xfId="67" applyFont="1" applyFill="1" applyBorder="1"/>
    <xf numFmtId="0" fontId="26" fillId="0" borderId="0" xfId="4" applyFont="1" applyAlignment="1">
      <alignment horizontal="left" wrapText="1" indent="1"/>
    </xf>
    <xf numFmtId="0" fontId="28" fillId="0" borderId="0" xfId="0" applyFont="1" applyAlignment="1">
      <alignment horizontal="left" wrapText="1" indent="1"/>
    </xf>
    <xf numFmtId="0" fontId="19" fillId="0" borderId="0" xfId="4" applyAlignment="1">
      <alignment horizontal="left" wrapText="1" indent="1"/>
    </xf>
    <xf numFmtId="0" fontId="31" fillId="0" borderId="5" xfId="4" applyFont="1" applyBorder="1" applyAlignment="1" applyProtection="1">
      <alignment horizontal="left" vertical="center" wrapText="1" indent="1"/>
    </xf>
    <xf numFmtId="0" fontId="31" fillId="0" borderId="5" xfId="4" applyNumberFormat="1" applyFont="1" applyBorder="1" applyAlignment="1" applyProtection="1">
      <alignment horizontal="left" vertical="center" wrapText="1" indent="1"/>
    </xf>
    <xf numFmtId="0" fontId="29" fillId="0" borderId="2" xfId="0" applyFont="1" applyFill="1" applyBorder="1" applyAlignment="1" applyProtection="1">
      <alignment horizontal="left" vertical="center" wrapText="1" indent="1"/>
    </xf>
    <xf numFmtId="0" fontId="29" fillId="0" borderId="1" xfId="0" applyFont="1" applyFill="1" applyBorder="1" applyAlignment="1" applyProtection="1">
      <alignment horizontal="left" vertical="center" wrapText="1" indent="1"/>
    </xf>
    <xf numFmtId="0" fontId="25" fillId="2" borderId="1" xfId="4" applyFont="1" applyFill="1" applyBorder="1" applyAlignment="1" applyProtection="1">
      <alignment horizontal="left" vertical="center" indent="1"/>
    </xf>
    <xf numFmtId="0" fontId="16" fillId="10" borderId="2" xfId="4" applyFont="1" applyFill="1" applyBorder="1" applyAlignment="1" applyProtection="1">
      <alignment vertical="center"/>
      <protection locked="0"/>
    </xf>
    <xf numFmtId="0" fontId="16" fillId="10" borderId="1" xfId="4" applyFont="1" applyFill="1" applyBorder="1" applyAlignment="1" applyProtection="1">
      <alignment vertical="center"/>
      <protection locked="0"/>
    </xf>
    <xf numFmtId="0" fontId="25" fillId="10" borderId="1" xfId="4" applyFont="1" applyFill="1" applyBorder="1" applyAlignment="1" applyProtection="1">
      <alignment vertical="center"/>
      <protection locked="0"/>
    </xf>
    <xf numFmtId="0" fontId="25" fillId="0" borderId="5" xfId="4" applyFont="1" applyBorder="1" applyAlignment="1" applyProtection="1">
      <alignment horizontal="left" vertical="center" wrapText="1" indent="1"/>
    </xf>
    <xf numFmtId="0" fontId="25" fillId="0" borderId="5" xfId="4" applyNumberFormat="1" applyFont="1" applyBorder="1" applyAlignment="1" applyProtection="1">
      <alignment horizontal="left" vertical="center" wrapText="1" indent="1"/>
    </xf>
    <xf numFmtId="8" fontId="31" fillId="8" borderId="1" xfId="1" applyNumberFormat="1" applyFont="1" applyFill="1" applyBorder="1" applyAlignment="1" applyProtection="1">
      <alignment horizontal="right" vertical="center" indent="1"/>
    </xf>
    <xf numFmtId="0" fontId="29" fillId="10" borderId="3" xfId="4" applyFont="1" applyFill="1" applyBorder="1" applyAlignment="1" applyProtection="1">
      <alignment wrapText="1"/>
      <protection locked="0"/>
    </xf>
    <xf numFmtId="0" fontId="25" fillId="0" borderId="1" xfId="0" applyFont="1" applyBorder="1" applyAlignment="1" applyProtection="1">
      <alignment horizontal="left" vertical="center" wrapText="1" indent="1"/>
    </xf>
    <xf numFmtId="0" fontId="29" fillId="10" borderId="1" xfId="0" applyFont="1" applyFill="1" applyBorder="1" applyAlignment="1" applyProtection="1">
      <alignment horizontal="left" vertical="center" wrapText="1" indent="1"/>
      <protection locked="0"/>
    </xf>
    <xf numFmtId="1" fontId="16" fillId="0" borderId="1" xfId="4" applyNumberFormat="1" applyFont="1" applyBorder="1" applyAlignment="1" applyProtection="1">
      <alignment horizontal="center" vertical="center"/>
    </xf>
    <xf numFmtId="1" fontId="16" fillId="0" borderId="2" xfId="4" applyNumberFormat="1" applyFont="1" applyBorder="1" applyAlignment="1" applyProtection="1">
      <alignment horizontal="center" vertical="center"/>
    </xf>
    <xf numFmtId="1" fontId="25" fillId="2" borderId="1" xfId="4" applyNumberFormat="1" applyFont="1" applyFill="1" applyBorder="1" applyAlignment="1" applyProtection="1">
      <alignment horizontal="center" vertical="center"/>
    </xf>
    <xf numFmtId="0" fontId="25" fillId="2" borderId="1" xfId="4" applyFont="1" applyFill="1" applyBorder="1" applyAlignment="1" applyProtection="1">
      <alignment horizontal="left" vertical="center" wrapText="1" indent="1"/>
    </xf>
    <xf numFmtId="1" fontId="5" fillId="3" borderId="1" xfId="4" applyNumberFormat="1" applyFont="1" applyFill="1" applyBorder="1" applyAlignment="1" applyProtection="1">
      <alignment horizontal="center" vertical="center"/>
    </xf>
    <xf numFmtId="0" fontId="25" fillId="0" borderId="0" xfId="4" applyFont="1" applyAlignment="1">
      <alignment vertical="center"/>
    </xf>
    <xf numFmtId="0" fontId="31" fillId="0" borderId="0" xfId="4" applyFont="1" applyBorder="1" applyAlignment="1">
      <alignment horizontal="left" vertical="center" wrapText="1" indent="1"/>
    </xf>
    <xf numFmtId="44" fontId="31" fillId="0" borderId="0" xfId="1" applyFont="1" applyBorder="1" applyAlignment="1">
      <alignment vertical="center"/>
    </xf>
    <xf numFmtId="166" fontId="29" fillId="10" borderId="1" xfId="0" applyNumberFormat="1" applyFont="1" applyFill="1" applyBorder="1" applyAlignment="1" applyProtection="1">
      <alignment horizontal="center" vertical="center" wrapText="1"/>
      <protection locked="0"/>
    </xf>
    <xf numFmtId="166" fontId="29" fillId="0" borderId="1" xfId="4" applyNumberFormat="1" applyFont="1" applyFill="1" applyBorder="1" applyAlignment="1" applyProtection="1">
      <alignment vertical="center"/>
    </xf>
    <xf numFmtId="166" fontId="31" fillId="2" borderId="1" xfId="4" applyNumberFormat="1" applyFont="1" applyFill="1" applyBorder="1" applyAlignment="1" applyProtection="1">
      <alignment vertical="center"/>
    </xf>
    <xf numFmtId="166" fontId="16" fillId="0" borderId="2" xfId="4" applyNumberFormat="1" applyFont="1" applyFill="1" applyBorder="1" applyAlignment="1" applyProtection="1">
      <alignment vertical="center"/>
    </xf>
    <xf numFmtId="166" fontId="25" fillId="2" borderId="2" xfId="4" applyNumberFormat="1" applyFont="1" applyFill="1" applyBorder="1" applyAlignment="1" applyProtection="1">
      <alignment vertical="center"/>
    </xf>
    <xf numFmtId="0" fontId="24" fillId="0" borderId="1" xfId="15" applyBorder="1" applyAlignment="1">
      <alignment horizontal="center" vertical="center"/>
    </xf>
    <xf numFmtId="0" fontId="4" fillId="11" borderId="1" xfId="61" applyFont="1" applyFill="1" applyBorder="1"/>
    <xf numFmtId="0" fontId="12" fillId="6" borderId="1" xfId="61" applyFill="1" applyBorder="1"/>
    <xf numFmtId="0" fontId="4" fillId="6" borderId="1" xfId="61" applyFont="1" applyFill="1" applyBorder="1"/>
    <xf numFmtId="0" fontId="4" fillId="4" borderId="1" xfId="61" applyFont="1" applyFill="1" applyBorder="1"/>
    <xf numFmtId="0" fontId="12" fillId="7" borderId="1" xfId="61" applyFill="1" applyBorder="1"/>
    <xf numFmtId="0" fontId="42" fillId="11" borderId="0" xfId="0" applyFont="1" applyFill="1"/>
    <xf numFmtId="0" fontId="12" fillId="5" borderId="9" xfId="61" applyFill="1" applyBorder="1"/>
    <xf numFmtId="0" fontId="12" fillId="4" borderId="9" xfId="61" applyFill="1" applyBorder="1"/>
    <xf numFmtId="0" fontId="4" fillId="4" borderId="9" xfId="61" applyFont="1" applyFill="1" applyBorder="1"/>
    <xf numFmtId="0" fontId="12" fillId="5" borderId="1" xfId="61" applyFill="1" applyBorder="1"/>
    <xf numFmtId="0" fontId="12" fillId="11" borderId="1" xfId="61" applyFill="1" applyBorder="1"/>
    <xf numFmtId="0" fontId="12" fillId="12" borderId="1" xfId="61" applyFill="1" applyBorder="1"/>
    <xf numFmtId="0" fontId="4" fillId="3" borderId="0" xfId="61" applyFont="1" applyFill="1" applyBorder="1"/>
    <xf numFmtId="0" fontId="4" fillId="12" borderId="1" xfId="61" applyFont="1" applyFill="1" applyBorder="1"/>
    <xf numFmtId="0" fontId="24" fillId="0" borderId="0" xfId="15" applyBorder="1" applyAlignment="1"/>
    <xf numFmtId="0" fontId="24" fillId="0" borderId="0" xfId="15" applyFill="1" applyBorder="1" applyAlignment="1"/>
    <xf numFmtId="0" fontId="24" fillId="0" borderId="1" xfId="15" applyBorder="1" applyAlignment="1"/>
    <xf numFmtId="0" fontId="4" fillId="2" borderId="1" xfId="26" applyFont="1" applyFill="1" applyBorder="1" applyAlignment="1">
      <alignment horizontal="center"/>
    </xf>
    <xf numFmtId="0" fontId="24" fillId="2" borderId="1" xfId="15" applyFill="1" applyBorder="1"/>
    <xf numFmtId="0" fontId="24" fillId="2" borderId="1" xfId="15" applyFill="1" applyBorder="1" applyAlignment="1">
      <alignment horizontal="center" vertical="center"/>
    </xf>
    <xf numFmtId="0" fontId="13" fillId="2" borderId="1" xfId="26" applyFont="1" applyFill="1" applyBorder="1" applyAlignment="1">
      <alignment horizontal="left" vertical="center"/>
    </xf>
    <xf numFmtId="0" fontId="8" fillId="2" borderId="1" xfId="26" applyFont="1" applyFill="1" applyBorder="1" applyAlignment="1">
      <alignment horizontal="center"/>
    </xf>
    <xf numFmtId="0" fontId="24" fillId="2" borderId="1" xfId="15" applyFont="1" applyFill="1" applyBorder="1" applyAlignment="1">
      <alignment horizontal="center"/>
    </xf>
    <xf numFmtId="166" fontId="24" fillId="2" borderId="1" xfId="15" applyNumberFormat="1" applyFont="1" applyFill="1" applyBorder="1" applyAlignment="1">
      <alignment horizontal="center"/>
    </xf>
    <xf numFmtId="0" fontId="9" fillId="2" borderId="1" xfId="26" applyFont="1" applyFill="1" applyBorder="1" applyAlignment="1">
      <alignment horizontal="left" vertical="center" wrapText="1"/>
    </xf>
    <xf numFmtId="0" fontId="13" fillId="2" borderId="1" xfId="26" applyFill="1" applyBorder="1" applyAlignment="1">
      <alignment horizontal="center"/>
    </xf>
    <xf numFmtId="0" fontId="13" fillId="2" borderId="1" xfId="26" applyFont="1" applyFill="1" applyBorder="1" applyAlignment="1">
      <alignment horizontal="left" vertical="center" wrapText="1"/>
    </xf>
    <xf numFmtId="0" fontId="7" fillId="2" borderId="1" xfId="26" applyFont="1" applyFill="1" applyBorder="1" applyAlignment="1">
      <alignment horizontal="left" vertical="center" wrapText="1"/>
    </xf>
    <xf numFmtId="0" fontId="7" fillId="2" borderId="1" xfId="26" applyFont="1" applyFill="1" applyBorder="1" applyAlignment="1">
      <alignment horizontal="center"/>
    </xf>
    <xf numFmtId="0" fontId="6" fillId="2" borderId="1" xfId="26" applyFont="1" applyFill="1" applyBorder="1" applyAlignment="1">
      <alignment horizontal="center"/>
    </xf>
    <xf numFmtId="0" fontId="6" fillId="2" borderId="1" xfId="26" applyFont="1" applyFill="1" applyBorder="1" applyAlignment="1">
      <alignment horizontal="left" vertical="center" wrapText="1"/>
    </xf>
    <xf numFmtId="0" fontId="10" fillId="2" borderId="1" xfId="26" applyFont="1" applyFill="1" applyBorder="1" applyAlignment="1">
      <alignment horizontal="left" vertical="center" wrapText="1"/>
    </xf>
    <xf numFmtId="0" fontId="10" fillId="2" borderId="1" xfId="26" applyFont="1" applyFill="1" applyBorder="1" applyAlignment="1">
      <alignment horizontal="center"/>
    </xf>
    <xf numFmtId="166" fontId="10" fillId="2" borderId="1" xfId="26" applyNumberFormat="1" applyFont="1" applyFill="1" applyBorder="1" applyAlignment="1">
      <alignment horizontal="right"/>
    </xf>
    <xf numFmtId="0" fontId="5" fillId="2" borderId="1" xfId="26" applyFont="1" applyFill="1" applyBorder="1" applyAlignment="1">
      <alignment horizontal="center"/>
    </xf>
    <xf numFmtId="166" fontId="11" fillId="2" borderId="1" xfId="26" applyNumberFormat="1" applyFont="1" applyFill="1" applyBorder="1" applyAlignment="1">
      <alignment horizontal="right"/>
    </xf>
    <xf numFmtId="0" fontId="24" fillId="2" borderId="1" xfId="15" applyFill="1" applyBorder="1" applyAlignment="1"/>
    <xf numFmtId="0" fontId="25" fillId="3" borderId="1" xfId="4" applyFont="1" applyFill="1" applyBorder="1" applyAlignment="1" applyProtection="1">
      <alignment horizontal="left" vertical="center" indent="1"/>
    </xf>
    <xf numFmtId="166" fontId="31" fillId="3" borderId="1" xfId="4" applyNumberFormat="1" applyFont="1" applyFill="1" applyBorder="1" applyAlignment="1" applyProtection="1">
      <alignment vertical="center"/>
    </xf>
    <xf numFmtId="0" fontId="31" fillId="0" borderId="1" xfId="4" applyFont="1" applyFill="1" applyBorder="1" applyAlignment="1">
      <alignment horizontal="left" vertical="center" wrapText="1" indent="1"/>
    </xf>
    <xf numFmtId="0" fontId="4" fillId="2" borderId="1" xfId="26" applyFont="1" applyFill="1" applyBorder="1" applyAlignment="1">
      <alignment horizontal="center" vertical="center"/>
    </xf>
    <xf numFmtId="166" fontId="4" fillId="2" borderId="1" xfId="26" applyNumberFormat="1" applyFont="1" applyFill="1" applyBorder="1" applyAlignment="1">
      <alignment horizontal="center"/>
    </xf>
    <xf numFmtId="0" fontId="24" fillId="2" borderId="1" xfId="15" applyFill="1" applyBorder="1" applyAlignment="1">
      <alignment horizontal="center"/>
    </xf>
    <xf numFmtId="0" fontId="3" fillId="7" borderId="1" xfId="61" applyFont="1" applyFill="1" applyBorder="1"/>
    <xf numFmtId="166" fontId="2" fillId="2" borderId="1" xfId="26" applyNumberFormat="1" applyFont="1" applyFill="1" applyBorder="1" applyAlignment="1">
      <alignment horizontal="center"/>
    </xf>
    <xf numFmtId="0" fontId="24" fillId="0" borderId="0" xfId="7" applyFont="1" applyFill="1"/>
    <xf numFmtId="0" fontId="2" fillId="2" borderId="1" xfId="26" applyFont="1" applyFill="1" applyBorder="1" applyAlignment="1">
      <alignment horizontal="center"/>
    </xf>
    <xf numFmtId="166" fontId="31" fillId="8" borderId="1" xfId="1" applyNumberFormat="1" applyFont="1" applyFill="1" applyBorder="1" applyAlignment="1">
      <alignment horizontal="right" vertical="center" wrapText="1"/>
    </xf>
    <xf numFmtId="166" fontId="31" fillId="8" borderId="1" xfId="1" applyNumberFormat="1" applyFont="1" applyFill="1" applyBorder="1" applyAlignment="1">
      <alignment vertical="center"/>
    </xf>
    <xf numFmtId="0" fontId="24" fillId="2" borderId="0" xfId="15" applyFill="1" applyBorder="1" applyAlignment="1"/>
    <xf numFmtId="166" fontId="31" fillId="0" borderId="1" xfId="1" applyNumberFormat="1" applyFont="1" applyBorder="1" applyAlignment="1">
      <alignment vertical="center"/>
    </xf>
    <xf numFmtId="166" fontId="31" fillId="0" borderId="1" xfId="1" applyNumberFormat="1" applyFont="1" applyFill="1" applyBorder="1" applyAlignment="1">
      <alignment vertical="center"/>
    </xf>
    <xf numFmtId="166" fontId="31" fillId="0" borderId="1" xfId="1" applyNumberFormat="1" applyFont="1" applyFill="1" applyBorder="1" applyAlignment="1">
      <alignment horizontal="right" vertical="center"/>
    </xf>
    <xf numFmtId="0" fontId="24" fillId="0" borderId="0" xfId="15"/>
    <xf numFmtId="0" fontId="2" fillId="6" borderId="1" xfId="240" applyFill="1" applyBorder="1"/>
    <xf numFmtId="0" fontId="2" fillId="6" borderId="1" xfId="240" applyFont="1" applyFill="1" applyBorder="1"/>
    <xf numFmtId="0" fontId="2" fillId="4" borderId="1" xfId="240" applyFont="1" applyFill="1" applyBorder="1"/>
    <xf numFmtId="0" fontId="25" fillId="5" borderId="1" xfId="147" applyFont="1" applyFill="1" applyBorder="1"/>
    <xf numFmtId="0" fontId="2" fillId="5" borderId="1" xfId="147" applyFill="1" applyBorder="1"/>
    <xf numFmtId="0" fontId="2" fillId="0" borderId="1" xfId="240" applyBorder="1"/>
    <xf numFmtId="0" fontId="2" fillId="0" borderId="1" xfId="240" applyFont="1" applyBorder="1"/>
    <xf numFmtId="0" fontId="25" fillId="5" borderId="1" xfId="261" applyFont="1" applyFill="1" applyBorder="1"/>
    <xf numFmtId="0" fontId="2" fillId="0" borderId="1" xfId="262" applyFill="1" applyBorder="1"/>
    <xf numFmtId="0" fontId="24" fillId="6" borderId="1" xfId="262" applyFont="1" applyFill="1" applyBorder="1" applyProtection="1"/>
    <xf numFmtId="0" fontId="2" fillId="6" borderId="1" xfId="262" applyFill="1" applyBorder="1" applyAlignment="1" applyProtection="1"/>
    <xf numFmtId="0" fontId="2" fillId="6" borderId="1" xfId="262" applyFont="1" applyFill="1" applyBorder="1" applyAlignment="1" applyProtection="1"/>
    <xf numFmtId="0" fontId="2" fillId="6" borderId="1" xfId="262" applyFill="1" applyBorder="1" applyProtection="1"/>
    <xf numFmtId="0" fontId="2" fillId="0" borderId="1" xfId="262" applyFill="1" applyBorder="1" applyAlignment="1" applyProtection="1"/>
    <xf numFmtId="0" fontId="24" fillId="0" borderId="1" xfId="262" applyFont="1" applyFill="1" applyBorder="1" applyAlignment="1" applyProtection="1"/>
    <xf numFmtId="0" fontId="24" fillId="0" borderId="1" xfId="262" applyFont="1" applyFill="1" applyBorder="1" applyProtection="1"/>
    <xf numFmtId="0" fontId="2" fillId="4" borderId="1" xfId="262" applyFill="1" applyBorder="1"/>
    <xf numFmtId="0" fontId="2" fillId="4" borderId="1" xfId="262" applyFont="1" applyFill="1" applyBorder="1"/>
    <xf numFmtId="0" fontId="24" fillId="4" borderId="1" xfId="262" applyFont="1" applyFill="1" applyBorder="1" applyProtection="1"/>
    <xf numFmtId="0" fontId="2" fillId="4" borderId="1" xfId="262" applyFont="1" applyFill="1" applyBorder="1" applyAlignment="1" applyProtection="1"/>
    <xf numFmtId="0" fontId="2" fillId="4" borderId="1" xfId="262" applyFont="1" applyFill="1" applyBorder="1" applyProtection="1"/>
    <xf numFmtId="0" fontId="2" fillId="4" borderId="1" xfId="262" applyFill="1" applyBorder="1" applyProtection="1"/>
    <xf numFmtId="0" fontId="2" fillId="4" borderId="1" xfId="262" applyFill="1" applyBorder="1" applyAlignment="1" applyProtection="1"/>
    <xf numFmtId="0" fontId="24" fillId="6" borderId="1" xfId="262" applyFont="1" applyFill="1" applyBorder="1" applyAlignment="1" applyProtection="1"/>
    <xf numFmtId="0" fontId="2" fillId="11" borderId="1" xfId="240" applyFont="1" applyFill="1" applyBorder="1"/>
    <xf numFmtId="0" fontId="2" fillId="11" borderId="1" xfId="262" applyFill="1" applyBorder="1"/>
    <xf numFmtId="0" fontId="2" fillId="11" borderId="1" xfId="262" applyFont="1" applyFill="1" applyBorder="1" applyAlignment="1" applyProtection="1"/>
    <xf numFmtId="0" fontId="2" fillId="0" borderId="1" xfId="240" applyFont="1" applyFill="1" applyBorder="1"/>
    <xf numFmtId="0" fontId="2" fillId="11" borderId="0" xfId="0" applyFont="1" applyFill="1"/>
    <xf numFmtId="0" fontId="2" fillId="4" borderId="2" xfId="240" applyFont="1" applyFill="1" applyBorder="1"/>
    <xf numFmtId="0" fontId="24" fillId="11" borderId="10" xfId="262" applyFont="1" applyFill="1" applyBorder="1" applyProtection="1"/>
    <xf numFmtId="0" fontId="43" fillId="11" borderId="1" xfId="0" applyFont="1" applyFill="1" applyBorder="1" applyAlignment="1">
      <alignment vertical="center"/>
    </xf>
    <xf numFmtId="0" fontId="24" fillId="2" borderId="1" xfId="15" applyFill="1" applyBorder="1" applyAlignment="1">
      <alignment horizontal="left" indent="1"/>
    </xf>
    <xf numFmtId="0" fontId="13" fillId="2" borderId="1" xfId="26" applyFill="1" applyBorder="1" applyAlignment="1">
      <alignment horizontal="left" indent="1"/>
    </xf>
    <xf numFmtId="0" fontId="7" fillId="2" borderId="1" xfId="26" applyFont="1" applyFill="1" applyBorder="1" applyAlignment="1">
      <alignment horizontal="left" indent="1"/>
    </xf>
    <xf numFmtId="0" fontId="2" fillId="2" borderId="1" xfId="26" applyFont="1" applyFill="1" applyBorder="1" applyAlignment="1">
      <alignment horizontal="left" indent="1"/>
    </xf>
    <xf numFmtId="0" fontId="1" fillId="2" borderId="1" xfId="26" applyFont="1" applyFill="1" applyBorder="1" applyAlignment="1">
      <alignment horizontal="left" vertical="center" wrapText="1"/>
    </xf>
    <xf numFmtId="0" fontId="1" fillId="2" borderId="1" xfId="26" applyFont="1" applyFill="1" applyBorder="1" applyAlignment="1">
      <alignment horizontal="center"/>
    </xf>
    <xf numFmtId="0" fontId="30" fillId="0" borderId="0" xfId="15" applyFont="1" applyFill="1" applyAlignment="1">
      <alignment wrapText="1"/>
    </xf>
    <xf numFmtId="0" fontId="40" fillId="0" borderId="0" xfId="0" applyFont="1" applyAlignment="1">
      <alignment horizontal="left"/>
    </xf>
    <xf numFmtId="0" fontId="28" fillId="3" borderId="0" xfId="0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/>
    <xf numFmtId="14" fontId="28" fillId="0" borderId="0" xfId="0" applyNumberFormat="1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0" fillId="0" borderId="0" xfId="0" applyFill="1"/>
    <xf numFmtId="9" fontId="0" fillId="0" borderId="0" xfId="2" applyFont="1" applyFill="1" applyAlignment="1">
      <alignment horizontal="right"/>
    </xf>
    <xf numFmtId="167" fontId="0" fillId="0" borderId="0" xfId="2" applyNumberFormat="1" applyFont="1" applyAlignment="1">
      <alignment horizontal="center"/>
    </xf>
    <xf numFmtId="49" fontId="0" fillId="0" borderId="0" xfId="0" applyNumberFormat="1" applyAlignment="1">
      <alignment horizontal="left" indent="1"/>
    </xf>
    <xf numFmtId="0" fontId="28" fillId="0" borderId="0" xfId="0" applyFont="1" applyAlignment="1">
      <alignment horizontal="left" indent="1"/>
    </xf>
    <xf numFmtId="167" fontId="28" fillId="3" borderId="0" xfId="0" applyNumberFormat="1" applyFont="1" applyFill="1" applyBorder="1" applyAlignment="1" applyProtection="1">
      <alignment horizontal="center"/>
    </xf>
    <xf numFmtId="167" fontId="28" fillId="0" borderId="0" xfId="0" applyNumberFormat="1" applyFont="1" applyFill="1" applyBorder="1" applyAlignment="1" applyProtection="1">
      <alignment horizontal="center"/>
    </xf>
    <xf numFmtId="9" fontId="0" fillId="0" borderId="0" xfId="2" applyFont="1" applyAlignment="1">
      <alignment horizontal="right"/>
    </xf>
    <xf numFmtId="0" fontId="34" fillId="0" borderId="0" xfId="15" applyFont="1" applyFill="1" applyAlignment="1">
      <alignment wrapText="1"/>
    </xf>
    <xf numFmtId="0" fontId="35" fillId="0" borderId="0" xfId="15" applyFont="1" applyFill="1" applyAlignment="1">
      <alignment horizontal="left" wrapText="1" indent="1"/>
    </xf>
    <xf numFmtId="0" fontId="24" fillId="0" borderId="0" xfId="15" applyFont="1" applyFill="1" applyAlignment="1">
      <alignment horizontal="left" wrapText="1"/>
    </xf>
    <xf numFmtId="0" fontId="24" fillId="9" borderId="0" xfId="15" applyFont="1" applyFill="1" applyAlignment="1">
      <alignment wrapText="1"/>
    </xf>
    <xf numFmtId="0" fontId="30" fillId="10" borderId="1" xfId="15" applyFont="1" applyFill="1" applyBorder="1" applyAlignment="1" applyProtection="1">
      <alignment horizontal="center" vertical="center" wrapText="1"/>
      <protection locked="0"/>
    </xf>
    <xf numFmtId="0" fontId="24" fillId="0" borderId="0" xfId="15" applyFont="1" applyFill="1" applyAlignment="1" applyProtection="1">
      <alignment vertical="center" wrapText="1"/>
    </xf>
    <xf numFmtId="0" fontId="24" fillId="9" borderId="0" xfId="15" applyFont="1" applyFill="1" applyAlignment="1">
      <alignment vertical="center" wrapText="1"/>
    </xf>
    <xf numFmtId="0" fontId="30" fillId="0" borderId="0" xfId="15" applyFont="1" applyFill="1" applyAlignment="1" applyProtection="1">
      <alignment horizontal="left" wrapText="1" indent="1"/>
    </xf>
    <xf numFmtId="0" fontId="30" fillId="0" borderId="0" xfId="15" applyFont="1" applyFill="1" applyBorder="1" applyAlignment="1" applyProtection="1">
      <alignment horizontal="center"/>
    </xf>
    <xf numFmtId="0" fontId="30" fillId="0" borderId="3" xfId="15" applyFont="1" applyFill="1" applyBorder="1" applyAlignment="1" applyProtection="1">
      <alignment horizontal="center"/>
    </xf>
    <xf numFmtId="0" fontId="30" fillId="0" borderId="0" xfId="15" applyFont="1" applyFill="1" applyAlignment="1" applyProtection="1">
      <alignment horizontal="center"/>
    </xf>
    <xf numFmtId="0" fontId="30" fillId="0" borderId="0" xfId="15" applyFont="1" applyFill="1" applyAlignment="1" applyProtection="1">
      <alignment horizontal="center" wrapText="1"/>
    </xf>
    <xf numFmtId="0" fontId="30" fillId="9" borderId="0" xfId="15" applyFont="1" applyFill="1" applyAlignment="1">
      <alignment wrapText="1"/>
    </xf>
    <xf numFmtId="0" fontId="24" fillId="0" borderId="0" xfId="15" applyFill="1" applyAlignment="1" applyProtection="1">
      <alignment horizontal="left" vertical="center" wrapText="1" indent="1"/>
    </xf>
    <xf numFmtId="3" fontId="24" fillId="3" borderId="10" xfId="15" applyNumberFormat="1" applyFill="1" applyBorder="1" applyAlignment="1" applyProtection="1">
      <alignment vertical="center" wrapText="1"/>
    </xf>
    <xf numFmtId="0" fontId="30" fillId="3" borderId="1" xfId="15" applyFont="1" applyFill="1" applyBorder="1" applyAlignment="1" applyProtection="1">
      <alignment horizontal="center" vertical="center" wrapText="1"/>
    </xf>
    <xf numFmtId="0" fontId="24" fillId="9" borderId="0" xfId="15" applyFill="1" applyAlignment="1">
      <alignment vertical="top" wrapText="1"/>
    </xf>
    <xf numFmtId="0" fontId="24" fillId="0" borderId="0" xfId="15" applyFont="1" applyFill="1" applyAlignment="1">
      <alignment horizontal="left" vertical="center" wrapText="1" indent="1"/>
    </xf>
    <xf numFmtId="0" fontId="30" fillId="0" borderId="0" xfId="15" applyFont="1" applyFill="1" applyBorder="1" applyAlignment="1" applyProtection="1">
      <alignment horizontal="center" vertical="center" wrapText="1"/>
    </xf>
    <xf numFmtId="3" fontId="24" fillId="0" borderId="0" xfId="15" applyNumberFormat="1" applyFill="1" applyBorder="1" applyAlignment="1" applyProtection="1">
      <alignment vertical="center" wrapText="1"/>
    </xf>
    <xf numFmtId="0" fontId="24" fillId="0" borderId="0" xfId="15" applyFill="1" applyAlignment="1">
      <alignment vertical="top" wrapText="1"/>
    </xf>
    <xf numFmtId="0" fontId="35" fillId="0" borderId="0" xfId="15" applyFont="1" applyFill="1" applyAlignment="1">
      <alignment horizontal="left" wrapText="1"/>
    </xf>
    <xf numFmtId="0" fontId="24" fillId="0" borderId="0" xfId="15" applyFont="1" applyFill="1" applyAlignment="1">
      <alignment horizontal="left" wrapText="1" indent="1"/>
    </xf>
    <xf numFmtId="0" fontId="30" fillId="0" borderId="0" xfId="15" applyFont="1" applyFill="1" applyAlignment="1">
      <alignment horizontal="left" wrapText="1" indent="1"/>
    </xf>
    <xf numFmtId="0" fontId="30" fillId="0" borderId="0" xfId="15" applyFont="1" applyFill="1" applyBorder="1" applyAlignment="1">
      <alignment horizontal="left" wrapText="1" indent="1"/>
    </xf>
    <xf numFmtId="0" fontId="24" fillId="0" borderId="0" xfId="15" applyFont="1" applyFill="1" applyBorder="1" applyAlignment="1">
      <alignment horizontal="left" wrapText="1" indent="1"/>
    </xf>
    <xf numFmtId="0" fontId="24" fillId="0" borderId="0" xfId="15" applyFill="1" applyAlignment="1">
      <alignment horizontal="left" wrapText="1" indent="1"/>
    </xf>
    <xf numFmtId="3" fontId="30" fillId="0" borderId="0" xfId="15" applyNumberFormat="1" applyFont="1" applyFill="1" applyBorder="1" applyAlignment="1">
      <alignment horizontal="center" wrapText="1"/>
    </xf>
    <xf numFmtId="0" fontId="30" fillId="0" borderId="0" xfId="15" applyFont="1" applyFill="1" applyBorder="1" applyAlignment="1">
      <alignment wrapText="1"/>
    </xf>
    <xf numFmtId="1" fontId="30" fillId="10" borderId="1" xfId="15" applyNumberFormat="1" applyFont="1" applyFill="1" applyBorder="1" applyAlignment="1" applyProtection="1">
      <alignment horizontal="center" vertical="center" wrapText="1"/>
      <protection locked="0"/>
    </xf>
    <xf numFmtId="1" fontId="30" fillId="10" borderId="2" xfId="15" applyNumberFormat="1" applyFont="1" applyFill="1" applyBorder="1" applyAlignment="1" applyProtection="1">
      <alignment horizontal="center" vertical="center" wrapText="1"/>
      <protection locked="0"/>
    </xf>
    <xf numFmtId="1" fontId="30" fillId="3" borderId="2" xfId="15" applyNumberFormat="1" applyFont="1" applyFill="1" applyBorder="1" applyAlignment="1" applyProtection="1">
      <alignment horizontal="center" vertical="center" wrapText="1"/>
    </xf>
    <xf numFmtId="0" fontId="24" fillId="0" borderId="0" xfId="15" applyFill="1" applyBorder="1" applyAlignment="1">
      <alignment wrapText="1"/>
    </xf>
    <xf numFmtId="1" fontId="30" fillId="0" borderId="0" xfId="15" applyNumberFormat="1" applyFont="1" applyFill="1" applyBorder="1" applyAlignment="1" applyProtection="1">
      <alignment horizontal="center" vertical="center" wrapText="1"/>
    </xf>
    <xf numFmtId="1" fontId="30" fillId="3" borderId="0" xfId="15" applyNumberFormat="1" applyFont="1" applyFill="1" applyBorder="1" applyAlignment="1" applyProtection="1">
      <alignment horizontal="center" vertical="center" wrapText="1"/>
    </xf>
    <xf numFmtId="9" fontId="30" fillId="0" borderId="0" xfId="15" applyNumberFormat="1" applyFont="1" applyFill="1" applyBorder="1" applyAlignment="1" applyProtection="1">
      <alignment horizontal="center" vertical="center" wrapText="1"/>
    </xf>
    <xf numFmtId="9" fontId="30" fillId="0" borderId="0" xfId="2" applyNumberFormat="1" applyFont="1" applyBorder="1" applyAlignment="1" applyProtection="1">
      <alignment horizontal="center" vertical="center" wrapText="1"/>
    </xf>
    <xf numFmtId="0" fontId="34" fillId="0" borderId="0" xfId="15" applyFont="1" applyFill="1" applyAlignment="1">
      <alignment horizontal="left" wrapText="1"/>
    </xf>
    <xf numFmtId="0" fontId="44" fillId="0" borderId="0" xfId="15" applyFont="1" applyFill="1" applyAlignment="1">
      <alignment wrapText="1"/>
    </xf>
    <xf numFmtId="0" fontId="44" fillId="0" borderId="0" xfId="15" applyFont="1" applyAlignment="1">
      <alignment wrapText="1"/>
    </xf>
    <xf numFmtId="0" fontId="30" fillId="0" borderId="0" xfId="15" applyFont="1" applyFill="1" applyBorder="1" applyAlignment="1" applyProtection="1">
      <alignment horizontal="left" vertical="center" wrapText="1" indent="1"/>
    </xf>
    <xf numFmtId="0" fontId="24" fillId="0" borderId="0" xfId="15" applyFill="1" applyAlignment="1" applyProtection="1">
      <alignment vertical="center" wrapText="1"/>
    </xf>
    <xf numFmtId="9" fontId="24" fillId="3" borderId="0" xfId="2" applyFont="1" applyFill="1" applyBorder="1" applyAlignment="1" applyProtection="1">
      <alignment horizontal="center" wrapText="1"/>
    </xf>
    <xf numFmtId="0" fontId="24" fillId="0" borderId="0" xfId="15" applyFill="1" applyBorder="1" applyAlignment="1" applyProtection="1">
      <alignment horizontal="left" vertical="center" wrapText="1" indent="1"/>
    </xf>
    <xf numFmtId="0" fontId="30" fillId="0" borderId="0" xfId="15" applyFont="1" applyFill="1" applyAlignment="1" applyProtection="1">
      <alignment horizontal="left" vertical="center" wrapText="1" indent="1"/>
    </xf>
    <xf numFmtId="9" fontId="30" fillId="3" borderId="1" xfId="2" applyFont="1" applyFill="1" applyBorder="1" applyAlignment="1" applyProtection="1">
      <alignment horizontal="center" vertical="center" wrapText="1"/>
    </xf>
    <xf numFmtId="0" fontId="30" fillId="0" borderId="0" xfId="15" applyFont="1" applyAlignment="1">
      <alignment vertical="center" wrapText="1"/>
    </xf>
    <xf numFmtId="9" fontId="30" fillId="10" borderId="9" xfId="2" applyFont="1" applyFill="1" applyBorder="1" applyAlignment="1" applyProtection="1">
      <alignment horizontal="center" vertical="center" wrapText="1"/>
      <protection locked="0"/>
    </xf>
    <xf numFmtId="9" fontId="30" fillId="3" borderId="9" xfId="15" applyNumberFormat="1" applyFont="1" applyFill="1" applyBorder="1" applyAlignment="1" applyProtection="1">
      <alignment horizontal="center" vertical="center" wrapText="1"/>
    </xf>
    <xf numFmtId="9" fontId="30" fillId="3" borderId="1" xfId="15" applyNumberFormat="1" applyFont="1" applyFill="1" applyBorder="1" applyAlignment="1" applyProtection="1">
      <alignment horizontal="center" vertical="center" wrapText="1"/>
    </xf>
    <xf numFmtId="9" fontId="30" fillId="10" borderId="9" xfId="15" applyNumberFormat="1" applyFont="1" applyFill="1" applyBorder="1" applyAlignment="1" applyProtection="1">
      <alignment horizontal="center" vertical="center" wrapText="1"/>
      <protection locked="0"/>
    </xf>
    <xf numFmtId="1" fontId="30" fillId="3" borderId="8" xfId="15" applyNumberFormat="1" applyFont="1" applyFill="1" applyBorder="1" applyAlignment="1" applyProtection="1">
      <alignment horizontal="right" vertical="center" wrapText="1" indent="9"/>
    </xf>
    <xf numFmtId="9" fontId="30" fillId="3" borderId="0" xfId="2" applyFont="1" applyFill="1" applyBorder="1" applyAlignment="1" applyProtection="1">
      <alignment horizontal="center" vertical="center" wrapText="1"/>
    </xf>
    <xf numFmtId="0" fontId="30" fillId="0" borderId="0" xfId="15" applyFont="1" applyAlignment="1" applyProtection="1">
      <alignment horizontal="left" vertical="center" wrapText="1" indent="1"/>
    </xf>
    <xf numFmtId="0" fontId="24" fillId="0" borderId="0" xfId="15" applyAlignment="1">
      <alignment vertical="top" wrapText="1"/>
    </xf>
    <xf numFmtId="0" fontId="30" fillId="0" borderId="0" xfId="15" applyFont="1" applyFill="1" applyBorder="1" applyAlignment="1" applyProtection="1">
      <alignment horizontal="left" vertical="top" wrapText="1" indent="1"/>
    </xf>
    <xf numFmtId="0" fontId="45" fillId="0" borderId="0" xfId="15" applyFont="1" applyFill="1" applyBorder="1" applyAlignment="1" applyProtection="1">
      <alignment horizontal="left" vertical="center" wrapText="1"/>
    </xf>
    <xf numFmtId="9" fontId="34" fillId="0" borderId="0" xfId="15" applyNumberFormat="1" applyFont="1" applyFill="1" applyBorder="1" applyAlignment="1" applyProtection="1">
      <alignment horizontal="left" vertical="center" wrapText="1" indent="1"/>
    </xf>
    <xf numFmtId="1" fontId="34" fillId="3" borderId="0" xfId="15" applyNumberFormat="1" applyFont="1" applyFill="1" applyBorder="1" applyAlignment="1" applyProtection="1">
      <alignment horizontal="left" vertical="center" wrapText="1" indent="1"/>
    </xf>
    <xf numFmtId="0" fontId="24" fillId="0" borderId="0" xfId="15" applyFill="1" applyAlignment="1">
      <alignment wrapText="1"/>
    </xf>
    <xf numFmtId="0" fontId="35" fillId="0" borderId="0" xfId="15" applyFont="1" applyFill="1" applyAlignment="1">
      <alignment wrapText="1"/>
    </xf>
    <xf numFmtId="0" fontId="35" fillId="0" borderId="0" xfId="15" applyFont="1" applyFill="1" applyAlignment="1">
      <alignment horizontal="left" vertical="center" wrapText="1"/>
    </xf>
    <xf numFmtId="0" fontId="24" fillId="0" borderId="0" xfId="15" applyFont="1" applyFill="1" applyAlignment="1" applyProtection="1">
      <alignment horizontal="left" vertical="center" wrapText="1" indent="1"/>
    </xf>
    <xf numFmtId="0" fontId="30" fillId="0" borderId="0" xfId="15" applyFont="1" applyFill="1" applyAlignment="1" applyProtection="1">
      <alignment vertical="top" wrapText="1"/>
    </xf>
    <xf numFmtId="9" fontId="0" fillId="0" borderId="0" xfId="2" applyFont="1" applyFill="1" applyBorder="1" applyAlignment="1">
      <alignment horizontal="right"/>
    </xf>
    <xf numFmtId="0" fontId="0" fillId="0" borderId="0" xfId="0" applyFill="1" applyBorder="1"/>
    <xf numFmtId="167" fontId="0" fillId="0" borderId="0" xfId="2" applyNumberFormat="1" applyFont="1" applyBorder="1" applyAlignment="1">
      <alignment horizontal="center"/>
    </xf>
    <xf numFmtId="0" fontId="0" fillId="0" borderId="0" xfId="0" applyBorder="1"/>
    <xf numFmtId="0" fontId="26" fillId="0" borderId="0" xfId="0" applyFont="1" applyAlignment="1">
      <alignment horizontal="left" wrapText="1" indent="1"/>
    </xf>
    <xf numFmtId="0" fontId="26" fillId="0" borderId="0" xfId="0" applyFont="1" applyBorder="1" applyAlignment="1">
      <alignment horizontal="left" vertical="center" wrapText="1" indent="1"/>
    </xf>
    <xf numFmtId="0" fontId="24" fillId="9" borderId="0" xfId="15" applyFill="1" applyBorder="1" applyAlignment="1">
      <alignment wrapText="1"/>
    </xf>
    <xf numFmtId="1" fontId="30" fillId="3" borderId="1" xfId="15" applyNumberFormat="1" applyFont="1" applyFill="1" applyBorder="1" applyAlignment="1" applyProtection="1">
      <alignment horizontal="center" vertical="center" wrapText="1"/>
    </xf>
    <xf numFmtId="9" fontId="30" fillId="3" borderId="1" xfId="2" applyNumberFormat="1" applyFont="1" applyFill="1" applyBorder="1" applyAlignment="1" applyProtection="1">
      <alignment horizontal="center" vertical="center" wrapText="1"/>
    </xf>
    <xf numFmtId="0" fontId="28" fillId="0" borderId="0" xfId="0" applyFont="1" applyBorder="1"/>
    <xf numFmtId="0" fontId="32" fillId="0" borderId="0" xfId="15" applyFont="1" applyFill="1" applyBorder="1" applyAlignment="1" applyProtection="1">
      <alignment horizontal="left" vertical="center" wrapText="1" indent="1"/>
    </xf>
    <xf numFmtId="0" fontId="36" fillId="0" borderId="0" xfId="15" applyFont="1" applyFill="1" applyAlignment="1" applyProtection="1">
      <alignment wrapText="1"/>
    </xf>
    <xf numFmtId="0" fontId="36" fillId="0" borderId="0" xfId="15" applyFont="1" applyFill="1" applyAlignment="1">
      <alignment wrapText="1"/>
    </xf>
    <xf numFmtId="0" fontId="36" fillId="0" borderId="0" xfId="15" applyFont="1" applyAlignment="1">
      <alignment wrapText="1"/>
    </xf>
    <xf numFmtId="0" fontId="32" fillId="0" borderId="0" xfId="15" applyFont="1" applyFill="1" applyBorder="1" applyAlignment="1" applyProtection="1">
      <alignment horizontal="left" vertical="top" wrapText="1" indent="1"/>
    </xf>
    <xf numFmtId="0" fontId="36" fillId="0" borderId="0" xfId="15" applyFont="1" applyFill="1" applyAlignment="1">
      <alignment vertical="center" wrapText="1"/>
    </xf>
    <xf numFmtId="0" fontId="36" fillId="0" borderId="0" xfId="15" applyFont="1" applyFill="1" applyAlignment="1">
      <alignment vertical="top" wrapText="1"/>
    </xf>
    <xf numFmtId="0" fontId="36" fillId="0" borderId="0" xfId="15" applyFont="1" applyAlignment="1">
      <alignment vertical="top" wrapText="1"/>
    </xf>
    <xf numFmtId="0" fontId="30" fillId="0" borderId="1" xfId="15" applyFont="1" applyFill="1" applyBorder="1" applyAlignment="1" applyProtection="1">
      <alignment horizontal="center" vertical="center" wrapText="1"/>
    </xf>
    <xf numFmtId="0" fontId="30" fillId="8" borderId="1" xfId="15" applyFont="1" applyFill="1" applyBorder="1" applyAlignment="1" applyProtection="1">
      <alignment horizontal="center" vertical="center" wrapText="1"/>
    </xf>
    <xf numFmtId="1" fontId="30" fillId="3" borderId="9" xfId="15" applyNumberFormat="1" applyFont="1" applyFill="1" applyBorder="1" applyAlignment="1" applyProtection="1">
      <alignment horizontal="center" vertical="center" wrapText="1"/>
    </xf>
    <xf numFmtId="0" fontId="24" fillId="0" borderId="0" xfId="15" applyFill="1" applyAlignment="1"/>
    <xf numFmtId="0" fontId="24" fillId="0" borderId="0" xfId="15" applyFill="1" applyAlignment="1">
      <alignment wrapText="1"/>
    </xf>
    <xf numFmtId="0" fontId="28" fillId="0" borderId="3" xfId="0" applyFont="1" applyFill="1" applyBorder="1" applyAlignment="1" applyProtection="1">
      <alignment horizontal="left"/>
    </xf>
    <xf numFmtId="0" fontId="28" fillId="0" borderId="7" xfId="0" applyFont="1" applyFill="1" applyBorder="1" applyAlignment="1" applyProtection="1">
      <alignment horizontal="left"/>
    </xf>
    <xf numFmtId="0" fontId="30" fillId="3" borderId="9" xfId="15" applyFont="1" applyFill="1" applyBorder="1" applyAlignment="1" applyProtection="1">
      <alignment horizontal="center" vertical="center" wrapText="1"/>
    </xf>
    <xf numFmtId="0" fontId="28" fillId="0" borderId="3" xfId="0" applyFont="1" applyBorder="1"/>
    <xf numFmtId="14" fontId="28" fillId="0" borderId="3" xfId="0" applyNumberFormat="1" applyFont="1" applyFill="1" applyBorder="1" applyAlignment="1" applyProtection="1">
      <alignment horizontal="left"/>
    </xf>
    <xf numFmtId="0" fontId="28" fillId="0" borderId="7" xfId="0" applyFont="1" applyBorder="1"/>
    <xf numFmtId="0" fontId="24" fillId="0" borderId="0" xfId="15" applyFill="1" applyBorder="1" applyAlignment="1" applyProtection="1">
      <alignment vertical="center" wrapText="1"/>
    </xf>
    <xf numFmtId="1" fontId="30" fillId="0" borderId="0" xfId="15" applyNumberFormat="1" applyFont="1" applyFill="1" applyBorder="1" applyAlignment="1" applyProtection="1">
      <alignment horizontal="right" vertical="center" wrapText="1" indent="9"/>
    </xf>
    <xf numFmtId="9" fontId="30" fillId="10" borderId="1" xfId="2" applyFont="1" applyFill="1" applyBorder="1" applyAlignment="1" applyProtection="1">
      <alignment horizontal="center" vertical="center" wrapText="1"/>
      <protection locked="0"/>
    </xf>
    <xf numFmtId="9" fontId="30" fillId="10" borderId="1" xfId="15" applyNumberFormat="1" applyFont="1" applyFill="1" applyBorder="1" applyAlignment="1" applyProtection="1">
      <alignment horizontal="center" vertical="center" wrapText="1"/>
      <protection locked="0"/>
    </xf>
    <xf numFmtId="1" fontId="30" fillId="3" borderId="9" xfId="2" applyNumberFormat="1" applyFont="1" applyFill="1" applyBorder="1" applyAlignment="1" applyProtection="1">
      <alignment horizontal="center" vertical="center" wrapText="1"/>
    </xf>
    <xf numFmtId="1" fontId="30" fillId="3" borderId="1" xfId="2" applyNumberFormat="1" applyFont="1" applyFill="1" applyBorder="1" applyAlignment="1" applyProtection="1">
      <alignment horizontal="center" vertical="center" wrapText="1"/>
    </xf>
    <xf numFmtId="0" fontId="30" fillId="10" borderId="9" xfId="15" applyFont="1" applyFill="1" applyBorder="1" applyAlignment="1" applyProtection="1">
      <alignment horizontal="left" vertical="center" wrapText="1" indent="1"/>
      <protection locked="0"/>
    </xf>
    <xf numFmtId="0" fontId="30" fillId="10" borderId="7" xfId="15" applyFont="1" applyFill="1" applyBorder="1" applyAlignment="1" applyProtection="1">
      <alignment horizontal="left" vertical="center" wrapText="1" indent="1"/>
      <protection locked="0"/>
    </xf>
    <xf numFmtId="0" fontId="30" fillId="10" borderId="10" xfId="15" applyFont="1" applyFill="1" applyBorder="1" applyAlignment="1" applyProtection="1">
      <alignment horizontal="left" vertical="center" wrapText="1" indent="1"/>
      <protection locked="0"/>
    </xf>
    <xf numFmtId="0" fontId="24" fillId="0" borderId="0" xfId="15" applyFill="1" applyAlignment="1">
      <alignment wrapText="1"/>
    </xf>
    <xf numFmtId="0" fontId="35" fillId="0" borderId="0" xfId="15" applyFont="1" applyFill="1" applyAlignment="1">
      <alignment wrapText="1"/>
    </xf>
    <xf numFmtId="0" fontId="30" fillId="0" borderId="0" xfId="15" applyFont="1" applyFill="1" applyAlignment="1">
      <alignment horizontal="center" wrapText="1"/>
    </xf>
    <xf numFmtId="0" fontId="30" fillId="10" borderId="9" xfId="7" applyFont="1" applyFill="1" applyBorder="1" applyAlignment="1" applyProtection="1">
      <alignment horizontal="left" vertical="center" wrapText="1" indent="1"/>
      <protection locked="0"/>
    </xf>
    <xf numFmtId="0" fontId="30" fillId="10" borderId="10" xfId="7" applyFont="1" applyFill="1" applyBorder="1" applyAlignment="1" applyProtection="1">
      <alignment horizontal="left" vertical="center" wrapText="1" indent="1"/>
      <protection locked="0"/>
    </xf>
    <xf numFmtId="0" fontId="24" fillId="0" borderId="0" xfId="15" applyFill="1" applyAlignment="1"/>
    <xf numFmtId="0" fontId="34" fillId="0" borderId="0" xfId="7" applyFont="1" applyFill="1" applyAlignment="1"/>
    <xf numFmtId="0" fontId="35" fillId="0" borderId="0" xfId="7" applyFont="1" applyFill="1" applyAlignment="1"/>
    <xf numFmtId="0" fontId="34" fillId="0" borderId="0" xfId="7" applyFont="1" applyFill="1" applyAlignment="1">
      <alignment horizontal="right"/>
    </xf>
    <xf numFmtId="0" fontId="30" fillId="8" borderId="9" xfId="7" applyFont="1" applyFill="1" applyBorder="1" applyAlignment="1" applyProtection="1">
      <alignment horizontal="center" vertical="center" wrapText="1"/>
    </xf>
    <xf numFmtId="0" fontId="30" fillId="8" borderId="10" xfId="7" applyFont="1" applyFill="1" applyBorder="1" applyAlignment="1" applyProtection="1">
      <alignment horizontal="center" vertical="center" wrapText="1"/>
    </xf>
    <xf numFmtId="0" fontId="24" fillId="0" borderId="11" xfId="7" applyFont="1" applyFill="1" applyBorder="1" applyAlignment="1" applyProtection="1">
      <alignment horizontal="center" vertical="center" wrapText="1"/>
    </xf>
    <xf numFmtId="0" fontId="24" fillId="0" borderId="0" xfId="7" applyFont="1" applyFill="1" applyAlignment="1" applyProtection="1">
      <alignment horizontal="center" vertical="center" wrapText="1"/>
    </xf>
    <xf numFmtId="0" fontId="24" fillId="3" borderId="0" xfId="7" applyFont="1" applyFill="1" applyBorder="1" applyAlignment="1" applyProtection="1">
      <alignment horizontal="center" vertical="center" wrapText="1"/>
    </xf>
    <xf numFmtId="0" fontId="30" fillId="10" borderId="7" xfId="7" applyFont="1" applyFill="1" applyBorder="1" applyAlignment="1" applyProtection="1">
      <alignment horizontal="left" vertical="center" wrapText="1" indent="1"/>
      <protection locked="0"/>
    </xf>
    <xf numFmtId="166" fontId="30" fillId="10" borderId="9" xfId="7" applyNumberFormat="1" applyFont="1" applyFill="1" applyBorder="1" applyAlignment="1" applyProtection="1">
      <alignment horizontal="right" vertical="center" wrapText="1" indent="1"/>
      <protection locked="0"/>
    </xf>
    <xf numFmtId="166" fontId="30" fillId="10" borderId="10" xfId="7" applyNumberFormat="1" applyFont="1" applyFill="1" applyBorder="1" applyAlignment="1" applyProtection="1">
      <alignment horizontal="right" vertical="center" wrapText="1" indent="1"/>
      <protection locked="0"/>
    </xf>
    <xf numFmtId="1" fontId="30" fillId="8" borderId="1" xfId="15" applyNumberFormat="1" applyFont="1" applyFill="1" applyBorder="1" applyAlignment="1" applyProtection="1">
      <alignment horizontal="center" vertical="center" wrapText="1"/>
    </xf>
    <xf numFmtId="0" fontId="24" fillId="0" borderId="9" xfId="15" applyFill="1" applyBorder="1" applyAlignment="1">
      <alignment horizontal="left" vertical="center" wrapText="1"/>
    </xf>
    <xf numFmtId="0" fontId="24" fillId="0" borderId="7" xfId="15" applyFill="1" applyBorder="1" applyAlignment="1">
      <alignment horizontal="left" vertical="center" wrapText="1"/>
    </xf>
    <xf numFmtId="0" fontId="24" fillId="0" borderId="10" xfId="15" applyFill="1" applyBorder="1" applyAlignment="1">
      <alignment horizontal="left" vertical="center" wrapText="1"/>
    </xf>
    <xf numFmtId="0" fontId="24" fillId="0" borderId="11" xfId="15" applyFont="1" applyFill="1" applyBorder="1" applyAlignment="1" applyProtection="1">
      <alignment horizontal="center" vertical="center" wrapText="1"/>
    </xf>
    <xf numFmtId="0" fontId="24" fillId="0" borderId="0" xfId="15" applyFont="1" applyFill="1" applyBorder="1" applyAlignment="1" applyProtection="1">
      <alignment horizontal="center" vertical="center" wrapText="1"/>
    </xf>
    <xf numFmtId="14" fontId="30" fillId="10" borderId="9" xfId="15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11" xfId="15" applyFont="1" applyFill="1" applyBorder="1" applyAlignment="1">
      <alignment horizontal="right" vertical="center" wrapText="1"/>
    </xf>
    <xf numFmtId="0" fontId="24" fillId="0" borderId="0" xfId="15" applyFont="1" applyFill="1" applyAlignment="1">
      <alignment horizontal="right" vertical="center" wrapText="1"/>
    </xf>
    <xf numFmtId="49" fontId="30" fillId="10" borderId="9" xfId="15" applyNumberFormat="1" applyFont="1" applyFill="1" applyBorder="1" applyAlignment="1" applyProtection="1">
      <alignment horizontal="left" vertical="center" wrapText="1" indent="1"/>
      <protection locked="0"/>
    </xf>
    <xf numFmtId="49" fontId="30" fillId="10" borderId="10" xfId="15" applyNumberFormat="1" applyFont="1" applyFill="1" applyBorder="1" applyAlignment="1" applyProtection="1">
      <alignment horizontal="left" vertical="center" wrapText="1" indent="1"/>
      <protection locked="0"/>
    </xf>
    <xf numFmtId="14" fontId="30" fillId="10" borderId="9" xfId="15" applyNumberFormat="1" applyFont="1" applyFill="1" applyBorder="1" applyAlignment="1" applyProtection="1">
      <alignment horizontal="center" vertical="center" wrapText="1"/>
      <protection locked="0"/>
    </xf>
    <xf numFmtId="14" fontId="30" fillId="10" borderId="10" xfId="15" applyNumberFormat="1" applyFont="1" applyFill="1" applyBorder="1" applyAlignment="1" applyProtection="1">
      <alignment horizontal="center" vertical="center" wrapText="1"/>
      <protection locked="0"/>
    </xf>
    <xf numFmtId="0" fontId="30" fillId="10" borderId="1" xfId="15" applyFont="1" applyFill="1" applyBorder="1" applyAlignment="1" applyProtection="1">
      <alignment horizontal="left" vertical="center" wrapText="1" indent="1"/>
      <protection locked="0"/>
    </xf>
    <xf numFmtId="0" fontId="35" fillId="0" borderId="0" xfId="15" applyFont="1" applyFill="1" applyAlignment="1"/>
    <xf numFmtId="0" fontId="35" fillId="0" borderId="0" xfId="15" applyFont="1" applyFill="1" applyAlignment="1">
      <alignment horizontal="left" vertical="center" wrapText="1"/>
    </xf>
    <xf numFmtId="0" fontId="24" fillId="0" borderId="0" xfId="15" applyFont="1" applyFill="1" applyAlignment="1">
      <alignment horizontal="left" vertical="center" wrapText="1"/>
    </xf>
    <xf numFmtId="0" fontId="24" fillId="0" borderId="0" xfId="15" applyFont="1" applyFill="1" applyAlignment="1" applyProtection="1">
      <alignment horizontal="left" vertical="center" wrapText="1" indent="1"/>
    </xf>
    <xf numFmtId="0" fontId="24" fillId="0" borderId="12" xfId="15" applyFont="1" applyFill="1" applyBorder="1" applyAlignment="1" applyProtection="1">
      <alignment horizontal="left" vertical="center" wrapText="1" indent="1"/>
    </xf>
    <xf numFmtId="0" fontId="28" fillId="0" borderId="3" xfId="0" applyFont="1" applyFill="1" applyBorder="1" applyAlignment="1" applyProtection="1">
      <alignment horizontal="left"/>
    </xf>
    <xf numFmtId="0" fontId="28" fillId="0" borderId="7" xfId="0" applyFont="1" applyFill="1" applyBorder="1" applyAlignment="1" applyProtection="1">
      <alignment horizontal="left"/>
    </xf>
    <xf numFmtId="14" fontId="28" fillId="0" borderId="7" xfId="0" applyNumberFormat="1" applyFont="1" applyFill="1" applyBorder="1" applyAlignment="1" applyProtection="1">
      <alignment horizontal="left"/>
    </xf>
    <xf numFmtId="0" fontId="28" fillId="0" borderId="7" xfId="0" applyFont="1" applyFill="1" applyBorder="1" applyAlignment="1" applyProtection="1"/>
    <xf numFmtId="0" fontId="36" fillId="0" borderId="0" xfId="15" applyFont="1" applyFill="1" applyAlignment="1" applyProtection="1">
      <alignment vertical="top" wrapText="1"/>
    </xf>
    <xf numFmtId="0" fontId="30" fillId="3" borderId="1" xfId="15" applyFont="1" applyFill="1" applyBorder="1" applyAlignment="1" applyProtection="1">
      <alignment horizontal="center" vertical="center" wrapText="1"/>
    </xf>
    <xf numFmtId="10" fontId="28" fillId="0" borderId="3" xfId="0" applyNumberFormat="1" applyFont="1" applyFill="1" applyBorder="1" applyAlignment="1" applyProtection="1"/>
    <xf numFmtId="0" fontId="24" fillId="0" borderId="0" xfId="15" applyFont="1" applyFill="1" applyAlignment="1">
      <alignment horizontal="left" vertical="top" wrapText="1"/>
    </xf>
    <xf numFmtId="0" fontId="36" fillId="0" borderId="0" xfId="15" applyFont="1" applyFill="1" applyAlignment="1" applyProtection="1">
      <alignment vertical="center" wrapText="1"/>
    </xf>
    <xf numFmtId="0" fontId="28" fillId="3" borderId="8" xfId="0" applyFont="1" applyFill="1" applyBorder="1" applyAlignment="1">
      <alignment horizontal="left" vertical="center" shrinkToFit="1"/>
    </xf>
    <xf numFmtId="0" fontId="28" fillId="3" borderId="3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14" fontId="28" fillId="3" borderId="7" xfId="0" applyNumberFormat="1" applyFont="1" applyFill="1" applyBorder="1" applyAlignment="1">
      <alignment horizontal="left"/>
    </xf>
    <xf numFmtId="0" fontId="28" fillId="3" borderId="8" xfId="0" applyFont="1" applyFill="1" applyBorder="1" applyAlignment="1">
      <alignment horizontal="left" vertical="center"/>
    </xf>
    <xf numFmtId="0" fontId="28" fillId="3" borderId="7" xfId="0" applyFont="1" applyFill="1" applyBorder="1" applyAlignment="1">
      <alignment horizontal="left" vertical="center" shrinkToFit="1"/>
    </xf>
    <xf numFmtId="0" fontId="29" fillId="0" borderId="8" xfId="4" applyFont="1" applyBorder="1" applyAlignment="1">
      <alignment horizontal="left" wrapText="1"/>
    </xf>
  </cellXfs>
  <cellStyles count="399">
    <cellStyle name="Euro" xfId="8"/>
    <cellStyle name="Euro 2" xfId="10"/>
    <cellStyle name="Prozent" xfId="2" builtinId="5"/>
    <cellStyle name="Standard" xfId="0" builtinId="0"/>
    <cellStyle name="Standard 2" xfId="3"/>
    <cellStyle name="Standard 2 10" xfId="67"/>
    <cellStyle name="Standard 2 10 2" xfId="283"/>
    <cellStyle name="Standard 2 10 3" xfId="147"/>
    <cellStyle name="Standard 2 11" xfId="205"/>
    <cellStyle name="Standard 2 11 2" xfId="341"/>
    <cellStyle name="Standard 2 12" xfId="63"/>
    <cellStyle name="Standard 2 12 2" xfId="127"/>
    <cellStyle name="Standard 2 13" xfId="263"/>
    <cellStyle name="Standard 2 14" xfId="69"/>
    <cellStyle name="Standard 2 2" xfId="6"/>
    <cellStyle name="Standard 2 2 10" xfId="266"/>
    <cellStyle name="Standard 2 2 11" xfId="72"/>
    <cellStyle name="Standard 2 2 2" xfId="14"/>
    <cellStyle name="Standard 2 2 2 2" xfId="25"/>
    <cellStyle name="Standard 2 2 2 2 2" xfId="61"/>
    <cellStyle name="Standard 2 2 2 2 2 2" xfId="68"/>
    <cellStyle name="Standard 2 2 2 2 2 2 2" xfId="376"/>
    <cellStyle name="Standard 2 2 2 2 2 2 3" xfId="240"/>
    <cellStyle name="Standard 2 2 2 2 2 3" xfId="181"/>
    <cellStyle name="Standard 2 2 2 2 2 4" xfId="317"/>
    <cellStyle name="Standard 2 2 2 2 2 5" xfId="103"/>
    <cellStyle name="Standard 2 2 2 2 3" xfId="42"/>
    <cellStyle name="Standard 2 2 2 2 3 2" xfId="257"/>
    <cellStyle name="Standard 2 2 2 2 3 2 2" xfId="393"/>
    <cellStyle name="Standard 2 2 2 2 3 3" xfId="198"/>
    <cellStyle name="Standard 2 2 2 2 3 4" xfId="334"/>
    <cellStyle name="Standard 2 2 2 2 3 5" xfId="120"/>
    <cellStyle name="Standard 2 2 2 2 4" xfId="162"/>
    <cellStyle name="Standard 2 2 2 2 4 2" xfId="298"/>
    <cellStyle name="Standard 2 2 2 2 5" xfId="220"/>
    <cellStyle name="Standard 2 2 2 2 5 2" xfId="356"/>
    <cellStyle name="Standard 2 2 2 2 6" xfId="142"/>
    <cellStyle name="Standard 2 2 2 2 7" xfId="278"/>
    <cellStyle name="Standard 2 2 2 2 8" xfId="84"/>
    <cellStyle name="Standard 2 2 2 3" xfId="53"/>
    <cellStyle name="Standard 2 2 2 3 2" xfId="232"/>
    <cellStyle name="Standard 2 2 2 3 2 2" xfId="368"/>
    <cellStyle name="Standard 2 2 2 3 3" xfId="173"/>
    <cellStyle name="Standard 2 2 2 3 4" xfId="309"/>
    <cellStyle name="Standard 2 2 2 3 5" xfId="95"/>
    <cellStyle name="Standard 2 2 2 4" xfId="34"/>
    <cellStyle name="Standard 2 2 2 4 2" xfId="249"/>
    <cellStyle name="Standard 2 2 2 4 2 2" xfId="385"/>
    <cellStyle name="Standard 2 2 2 4 3" xfId="190"/>
    <cellStyle name="Standard 2 2 2 4 4" xfId="326"/>
    <cellStyle name="Standard 2 2 2 4 5" xfId="112"/>
    <cellStyle name="Standard 2 2 2 5" xfId="154"/>
    <cellStyle name="Standard 2 2 2 5 2" xfId="290"/>
    <cellStyle name="Standard 2 2 2 6" xfId="212"/>
    <cellStyle name="Standard 2 2 2 6 2" xfId="348"/>
    <cellStyle name="Standard 2 2 2 7" xfId="65"/>
    <cellStyle name="Standard 2 2 2 7 2" xfId="134"/>
    <cellStyle name="Standard 2 2 2 8" xfId="270"/>
    <cellStyle name="Standard 2 2 2 9" xfId="76"/>
    <cellStyle name="Standard 2 2 3" xfId="21"/>
    <cellStyle name="Standard 2 2 3 2" xfId="57"/>
    <cellStyle name="Standard 2 2 3 2 2" xfId="236"/>
    <cellStyle name="Standard 2 2 3 2 2 2" xfId="372"/>
    <cellStyle name="Standard 2 2 3 2 3" xfId="177"/>
    <cellStyle name="Standard 2 2 3 2 4" xfId="313"/>
    <cellStyle name="Standard 2 2 3 2 5" xfId="99"/>
    <cellStyle name="Standard 2 2 3 3" xfId="38"/>
    <cellStyle name="Standard 2 2 3 3 2" xfId="253"/>
    <cellStyle name="Standard 2 2 3 3 2 2" xfId="389"/>
    <cellStyle name="Standard 2 2 3 3 3" xfId="194"/>
    <cellStyle name="Standard 2 2 3 3 4" xfId="330"/>
    <cellStyle name="Standard 2 2 3 3 5" xfId="116"/>
    <cellStyle name="Standard 2 2 3 4" xfId="158"/>
    <cellStyle name="Standard 2 2 3 4 2" xfId="294"/>
    <cellStyle name="Standard 2 2 3 5" xfId="216"/>
    <cellStyle name="Standard 2 2 3 5 2" xfId="352"/>
    <cellStyle name="Standard 2 2 3 6" xfId="138"/>
    <cellStyle name="Standard 2 2 3 7" xfId="274"/>
    <cellStyle name="Standard 2 2 3 8" xfId="80"/>
    <cellStyle name="Standard 2 2 4" xfId="49"/>
    <cellStyle name="Standard 2 2 4 2" xfId="169"/>
    <cellStyle name="Standard 2 2 4 2 2" xfId="305"/>
    <cellStyle name="Standard 2 2 4 3" xfId="224"/>
    <cellStyle name="Standard 2 2 4 3 2" xfId="360"/>
    <cellStyle name="Standard 2 2 4 4" xfId="146"/>
    <cellStyle name="Standard 2 2 4 5" xfId="282"/>
    <cellStyle name="Standard 2 2 4 6" xfId="91"/>
    <cellStyle name="Standard 2 2 5" xfId="30"/>
    <cellStyle name="Standard 2 2 5 2" xfId="245"/>
    <cellStyle name="Standard 2 2 5 2 2" xfId="381"/>
    <cellStyle name="Standard 2 2 5 3" xfId="186"/>
    <cellStyle name="Standard 2 2 5 4" xfId="322"/>
    <cellStyle name="Standard 2 2 5 5" xfId="108"/>
    <cellStyle name="Standard 2 2 6" xfId="66"/>
    <cellStyle name="Standard 2 2 6 2" xfId="262"/>
    <cellStyle name="Standard 2 2 6 2 2" xfId="398"/>
    <cellStyle name="Standard 2 2 6 3" xfId="204"/>
    <cellStyle name="Standard 2 2 6 4" xfId="340"/>
    <cellStyle name="Standard 2 2 6 5" xfId="126"/>
    <cellStyle name="Standard 2 2 7" xfId="150"/>
    <cellStyle name="Standard 2 2 7 2" xfId="286"/>
    <cellStyle name="Standard 2 2 8" xfId="208"/>
    <cellStyle name="Standard 2 2 8 2" xfId="344"/>
    <cellStyle name="Standard 2 2 9" xfId="130"/>
    <cellStyle name="Standard 2 3" xfId="11"/>
    <cellStyle name="Standard 2 3 2" xfId="22"/>
    <cellStyle name="Standard 2 3 2 2" xfId="58"/>
    <cellStyle name="Standard 2 3 2 2 2" xfId="237"/>
    <cellStyle name="Standard 2 3 2 2 2 2" xfId="373"/>
    <cellStyle name="Standard 2 3 2 2 3" xfId="178"/>
    <cellStyle name="Standard 2 3 2 2 4" xfId="314"/>
    <cellStyle name="Standard 2 3 2 2 5" xfId="100"/>
    <cellStyle name="Standard 2 3 2 3" xfId="39"/>
    <cellStyle name="Standard 2 3 2 3 2" xfId="254"/>
    <cellStyle name="Standard 2 3 2 3 2 2" xfId="390"/>
    <cellStyle name="Standard 2 3 2 3 3" xfId="195"/>
    <cellStyle name="Standard 2 3 2 3 4" xfId="331"/>
    <cellStyle name="Standard 2 3 2 3 5" xfId="117"/>
    <cellStyle name="Standard 2 3 2 4" xfId="159"/>
    <cellStyle name="Standard 2 3 2 4 2" xfId="295"/>
    <cellStyle name="Standard 2 3 2 5" xfId="217"/>
    <cellStyle name="Standard 2 3 2 5 2" xfId="353"/>
    <cellStyle name="Standard 2 3 2 6" xfId="139"/>
    <cellStyle name="Standard 2 3 2 7" xfId="275"/>
    <cellStyle name="Standard 2 3 2 8" xfId="81"/>
    <cellStyle name="Standard 2 3 3" xfId="50"/>
    <cellStyle name="Standard 2 3 3 2" xfId="229"/>
    <cellStyle name="Standard 2 3 3 2 2" xfId="365"/>
    <cellStyle name="Standard 2 3 3 3" xfId="170"/>
    <cellStyle name="Standard 2 3 3 4" xfId="306"/>
    <cellStyle name="Standard 2 3 3 5" xfId="92"/>
    <cellStyle name="Standard 2 3 4" xfId="31"/>
    <cellStyle name="Standard 2 3 4 2" xfId="246"/>
    <cellStyle name="Standard 2 3 4 2 2" xfId="382"/>
    <cellStyle name="Standard 2 3 4 3" xfId="187"/>
    <cellStyle name="Standard 2 3 4 4" xfId="323"/>
    <cellStyle name="Standard 2 3 4 5" xfId="109"/>
    <cellStyle name="Standard 2 3 5" xfId="151"/>
    <cellStyle name="Standard 2 3 5 2" xfId="287"/>
    <cellStyle name="Standard 2 3 6" xfId="209"/>
    <cellStyle name="Standard 2 3 6 2" xfId="345"/>
    <cellStyle name="Standard 2 3 7" xfId="131"/>
    <cellStyle name="Standard 2 3 8" xfId="267"/>
    <cellStyle name="Standard 2 3 9" xfId="73"/>
    <cellStyle name="Standard 2 4" xfId="16"/>
    <cellStyle name="Standard 2 5" xfId="18"/>
    <cellStyle name="Standard 2 5 2" xfId="54"/>
    <cellStyle name="Standard 2 5 2 2" xfId="233"/>
    <cellStyle name="Standard 2 5 2 2 2" xfId="369"/>
    <cellStyle name="Standard 2 5 2 3" xfId="174"/>
    <cellStyle name="Standard 2 5 2 4" xfId="310"/>
    <cellStyle name="Standard 2 5 2 5" xfId="96"/>
    <cellStyle name="Standard 2 5 3" xfId="35"/>
    <cellStyle name="Standard 2 5 3 2" xfId="250"/>
    <cellStyle name="Standard 2 5 3 2 2" xfId="386"/>
    <cellStyle name="Standard 2 5 3 3" xfId="191"/>
    <cellStyle name="Standard 2 5 3 4" xfId="327"/>
    <cellStyle name="Standard 2 5 3 5" xfId="113"/>
    <cellStyle name="Standard 2 5 4" xfId="155"/>
    <cellStyle name="Standard 2 5 4 2" xfId="291"/>
    <cellStyle name="Standard 2 5 5" xfId="213"/>
    <cellStyle name="Standard 2 5 5 2" xfId="349"/>
    <cellStyle name="Standard 2 5 6" xfId="135"/>
    <cellStyle name="Standard 2 5 7" xfId="271"/>
    <cellStyle name="Standard 2 5 8" xfId="77"/>
    <cellStyle name="Standard 2 6" xfId="45"/>
    <cellStyle name="Standard 2 6 2" xfId="123"/>
    <cellStyle name="Standard 2 6 2 2" xfId="260"/>
    <cellStyle name="Standard 2 6 2 2 2" xfId="396"/>
    <cellStyle name="Standard 2 6 2 3" xfId="201"/>
    <cellStyle name="Standard 2 6 2 4" xfId="337"/>
    <cellStyle name="Standard 2 6 3" xfId="165"/>
    <cellStyle name="Standard 2 6 3 2" xfId="301"/>
    <cellStyle name="Standard 2 6 4" xfId="223"/>
    <cellStyle name="Standard 2 6 4 2" xfId="359"/>
    <cellStyle name="Standard 2 6 5" xfId="145"/>
    <cellStyle name="Standard 2 6 6" xfId="281"/>
    <cellStyle name="Standard 2 6 7" xfId="87"/>
    <cellStyle name="Standard 2 7" xfId="46"/>
    <cellStyle name="Standard 2 7 2" xfId="226"/>
    <cellStyle name="Standard 2 7 2 2" xfId="362"/>
    <cellStyle name="Standard 2 7 3" xfId="166"/>
    <cellStyle name="Standard 2 7 4" xfId="302"/>
    <cellStyle name="Standard 2 7 5" xfId="88"/>
    <cellStyle name="Standard 2 8" xfId="27"/>
    <cellStyle name="Standard 2 8 2" xfId="242"/>
    <cellStyle name="Standard 2 8 2 2" xfId="378"/>
    <cellStyle name="Standard 2 8 3" xfId="183"/>
    <cellStyle name="Standard 2 8 4" xfId="319"/>
    <cellStyle name="Standard 2 8 5" xfId="105"/>
    <cellStyle name="Standard 2 9" xfId="64"/>
    <cellStyle name="Standard 2 9 2" xfId="261"/>
    <cellStyle name="Standard 2 9 2 2" xfId="397"/>
    <cellStyle name="Standard 2 9 3" xfId="203"/>
    <cellStyle name="Standard 2 9 4" xfId="339"/>
    <cellStyle name="Standard 2 9 5" xfId="125"/>
    <cellStyle name="Standard 3" xfId="4"/>
    <cellStyle name="Standard 3 10" xfId="264"/>
    <cellStyle name="Standard 3 11" xfId="70"/>
    <cellStyle name="Standard 3 2" xfId="12"/>
    <cellStyle name="Standard 3 2 2" xfId="23"/>
    <cellStyle name="Standard 3 2 2 2" xfId="59"/>
    <cellStyle name="Standard 3 2 2 2 2" xfId="238"/>
    <cellStyle name="Standard 3 2 2 2 2 2" xfId="374"/>
    <cellStyle name="Standard 3 2 2 2 3" xfId="179"/>
    <cellStyle name="Standard 3 2 2 2 4" xfId="315"/>
    <cellStyle name="Standard 3 2 2 2 5" xfId="101"/>
    <cellStyle name="Standard 3 2 2 3" xfId="40"/>
    <cellStyle name="Standard 3 2 2 3 2" xfId="255"/>
    <cellStyle name="Standard 3 2 2 3 2 2" xfId="391"/>
    <cellStyle name="Standard 3 2 2 3 3" xfId="196"/>
    <cellStyle name="Standard 3 2 2 3 4" xfId="332"/>
    <cellStyle name="Standard 3 2 2 3 5" xfId="118"/>
    <cellStyle name="Standard 3 2 2 4" xfId="160"/>
    <cellStyle name="Standard 3 2 2 4 2" xfId="296"/>
    <cellStyle name="Standard 3 2 2 5" xfId="218"/>
    <cellStyle name="Standard 3 2 2 5 2" xfId="354"/>
    <cellStyle name="Standard 3 2 2 6" xfId="140"/>
    <cellStyle name="Standard 3 2 2 7" xfId="276"/>
    <cellStyle name="Standard 3 2 2 8" xfId="82"/>
    <cellStyle name="Standard 3 2 3" xfId="51"/>
    <cellStyle name="Standard 3 2 3 2" xfId="230"/>
    <cellStyle name="Standard 3 2 3 2 2" xfId="366"/>
    <cellStyle name="Standard 3 2 3 3" xfId="171"/>
    <cellStyle name="Standard 3 2 3 4" xfId="307"/>
    <cellStyle name="Standard 3 2 3 5" xfId="93"/>
    <cellStyle name="Standard 3 2 4" xfId="32"/>
    <cellStyle name="Standard 3 2 4 2" xfId="247"/>
    <cellStyle name="Standard 3 2 4 2 2" xfId="383"/>
    <cellStyle name="Standard 3 2 4 3" xfId="188"/>
    <cellStyle name="Standard 3 2 4 4" xfId="324"/>
    <cellStyle name="Standard 3 2 4 5" xfId="110"/>
    <cellStyle name="Standard 3 2 5" xfId="152"/>
    <cellStyle name="Standard 3 2 5 2" xfId="288"/>
    <cellStyle name="Standard 3 2 6" xfId="210"/>
    <cellStyle name="Standard 3 2 6 2" xfId="346"/>
    <cellStyle name="Standard 3 2 7" xfId="132"/>
    <cellStyle name="Standard 3 2 8" xfId="268"/>
    <cellStyle name="Standard 3 2 9" xfId="74"/>
    <cellStyle name="Standard 3 3" xfId="19"/>
    <cellStyle name="Standard 3 3 2" xfId="55"/>
    <cellStyle name="Standard 3 3 2 2" xfId="234"/>
    <cellStyle name="Standard 3 3 2 2 2" xfId="370"/>
    <cellStyle name="Standard 3 3 2 3" xfId="175"/>
    <cellStyle name="Standard 3 3 2 4" xfId="311"/>
    <cellStyle name="Standard 3 3 2 5" xfId="97"/>
    <cellStyle name="Standard 3 3 3" xfId="36"/>
    <cellStyle name="Standard 3 3 3 2" xfId="251"/>
    <cellStyle name="Standard 3 3 3 2 2" xfId="387"/>
    <cellStyle name="Standard 3 3 3 3" xfId="192"/>
    <cellStyle name="Standard 3 3 3 4" xfId="328"/>
    <cellStyle name="Standard 3 3 3 5" xfId="114"/>
    <cellStyle name="Standard 3 3 4" xfId="156"/>
    <cellStyle name="Standard 3 3 4 2" xfId="292"/>
    <cellStyle name="Standard 3 3 5" xfId="214"/>
    <cellStyle name="Standard 3 3 5 2" xfId="350"/>
    <cellStyle name="Standard 3 3 6" xfId="136"/>
    <cellStyle name="Standard 3 3 7" xfId="272"/>
    <cellStyle name="Standard 3 3 8" xfId="78"/>
    <cellStyle name="Standard 3 4" xfId="44"/>
    <cellStyle name="Standard 3 4 2" xfId="122"/>
    <cellStyle name="Standard 3 4 2 2" xfId="259"/>
    <cellStyle name="Standard 3 4 2 2 2" xfId="395"/>
    <cellStyle name="Standard 3 4 2 3" xfId="200"/>
    <cellStyle name="Standard 3 4 2 4" xfId="336"/>
    <cellStyle name="Standard 3 4 3" xfId="225"/>
    <cellStyle name="Standard 3 4 3 2" xfId="361"/>
    <cellStyle name="Standard 3 4 4" xfId="164"/>
    <cellStyle name="Standard 3 4 5" xfId="300"/>
    <cellStyle name="Standard 3 4 6" xfId="86"/>
    <cellStyle name="Standard 3 5" xfId="47"/>
    <cellStyle name="Standard 3 5 2" xfId="227"/>
    <cellStyle name="Standard 3 5 2 2" xfId="363"/>
    <cellStyle name="Standard 3 5 3" xfId="167"/>
    <cellStyle name="Standard 3 5 4" xfId="303"/>
    <cellStyle name="Standard 3 5 5" xfId="89"/>
    <cellStyle name="Standard 3 6" xfId="28"/>
    <cellStyle name="Standard 3 6 2" xfId="243"/>
    <cellStyle name="Standard 3 6 2 2" xfId="379"/>
    <cellStyle name="Standard 3 6 3" xfId="184"/>
    <cellStyle name="Standard 3 6 4" xfId="320"/>
    <cellStyle name="Standard 3 6 5" xfId="106"/>
    <cellStyle name="Standard 3 7" xfId="148"/>
    <cellStyle name="Standard 3 7 2" xfId="284"/>
    <cellStyle name="Standard 3 8" xfId="206"/>
    <cellStyle name="Standard 3 8 2" xfId="342"/>
    <cellStyle name="Standard 3 9" xfId="128"/>
    <cellStyle name="Standard 4" xfId="7"/>
    <cellStyle name="Standard 4 2" xfId="15"/>
    <cellStyle name="Standard 5" xfId="9"/>
    <cellStyle name="Standard 6" xfId="26"/>
    <cellStyle name="Standard 6 2" xfId="62"/>
    <cellStyle name="Standard 6 2 2" xfId="241"/>
    <cellStyle name="Standard 6 2 2 2" xfId="377"/>
    <cellStyle name="Standard 6 2 3" xfId="182"/>
    <cellStyle name="Standard 6 2 4" xfId="318"/>
    <cellStyle name="Standard 6 2 5" xfId="104"/>
    <cellStyle name="Standard 6 3" xfId="43"/>
    <cellStyle name="Standard 6 3 2" xfId="258"/>
    <cellStyle name="Standard 6 3 2 2" xfId="394"/>
    <cellStyle name="Standard 6 3 3" xfId="199"/>
    <cellStyle name="Standard 6 3 4" xfId="335"/>
    <cellStyle name="Standard 6 3 5" xfId="121"/>
    <cellStyle name="Standard 6 4" xfId="163"/>
    <cellStyle name="Standard 6 4 2" xfId="299"/>
    <cellStyle name="Standard 6 5" xfId="221"/>
    <cellStyle name="Standard 6 5 2" xfId="357"/>
    <cellStyle name="Standard 6 6" xfId="143"/>
    <cellStyle name="Standard 6 7" xfId="279"/>
    <cellStyle name="Standard 6 8" xfId="85"/>
    <cellStyle name="Standard 7" xfId="124"/>
    <cellStyle name="Standard 7 2" xfId="202"/>
    <cellStyle name="Standard 7 2 2" xfId="338"/>
    <cellStyle name="Standard 7 3" xfId="222"/>
    <cellStyle name="Standard 7 3 2" xfId="358"/>
    <cellStyle name="Standard 7 4" xfId="144"/>
    <cellStyle name="Standard 7 5" xfId="280"/>
    <cellStyle name="Währung" xfId="1" builtinId="4"/>
    <cellStyle name="Währung 2" xfId="5"/>
    <cellStyle name="Währung 2 10" xfId="71"/>
    <cellStyle name="Währung 2 2" xfId="13"/>
    <cellStyle name="Währung 2 2 2" xfId="24"/>
    <cellStyle name="Währung 2 2 2 2" xfId="60"/>
    <cellStyle name="Währung 2 2 2 2 2" xfId="239"/>
    <cellStyle name="Währung 2 2 2 2 2 2" xfId="375"/>
    <cellStyle name="Währung 2 2 2 2 3" xfId="180"/>
    <cellStyle name="Währung 2 2 2 2 4" xfId="316"/>
    <cellStyle name="Währung 2 2 2 2 5" xfId="102"/>
    <cellStyle name="Währung 2 2 2 3" xfId="41"/>
    <cellStyle name="Währung 2 2 2 3 2" xfId="256"/>
    <cellStyle name="Währung 2 2 2 3 2 2" xfId="392"/>
    <cellStyle name="Währung 2 2 2 3 3" xfId="197"/>
    <cellStyle name="Währung 2 2 2 3 4" xfId="333"/>
    <cellStyle name="Währung 2 2 2 3 5" xfId="119"/>
    <cellStyle name="Währung 2 2 2 4" xfId="161"/>
    <cellStyle name="Währung 2 2 2 4 2" xfId="297"/>
    <cellStyle name="Währung 2 2 2 5" xfId="219"/>
    <cellStyle name="Währung 2 2 2 5 2" xfId="355"/>
    <cellStyle name="Währung 2 2 2 6" xfId="141"/>
    <cellStyle name="Währung 2 2 2 7" xfId="277"/>
    <cellStyle name="Währung 2 2 2 8" xfId="83"/>
    <cellStyle name="Währung 2 2 3" xfId="52"/>
    <cellStyle name="Währung 2 2 3 2" xfId="231"/>
    <cellStyle name="Währung 2 2 3 2 2" xfId="367"/>
    <cellStyle name="Währung 2 2 3 3" xfId="172"/>
    <cellStyle name="Währung 2 2 3 4" xfId="308"/>
    <cellStyle name="Währung 2 2 3 5" xfId="94"/>
    <cellStyle name="Währung 2 2 4" xfId="33"/>
    <cellStyle name="Währung 2 2 4 2" xfId="248"/>
    <cellStyle name="Währung 2 2 4 2 2" xfId="384"/>
    <cellStyle name="Währung 2 2 4 3" xfId="189"/>
    <cellStyle name="Währung 2 2 4 4" xfId="325"/>
    <cellStyle name="Währung 2 2 4 5" xfId="111"/>
    <cellStyle name="Währung 2 2 5" xfId="153"/>
    <cellStyle name="Währung 2 2 5 2" xfId="289"/>
    <cellStyle name="Währung 2 2 6" xfId="211"/>
    <cellStyle name="Währung 2 2 6 2" xfId="347"/>
    <cellStyle name="Währung 2 2 7" xfId="133"/>
    <cellStyle name="Währung 2 2 8" xfId="269"/>
    <cellStyle name="Währung 2 2 9" xfId="75"/>
    <cellStyle name="Währung 2 3" xfId="20"/>
    <cellStyle name="Währung 2 3 2" xfId="56"/>
    <cellStyle name="Währung 2 3 2 2" xfId="235"/>
    <cellStyle name="Währung 2 3 2 2 2" xfId="371"/>
    <cellStyle name="Währung 2 3 2 3" xfId="176"/>
    <cellStyle name="Währung 2 3 2 4" xfId="312"/>
    <cellStyle name="Währung 2 3 2 5" xfId="98"/>
    <cellStyle name="Währung 2 3 3" xfId="37"/>
    <cellStyle name="Währung 2 3 3 2" xfId="252"/>
    <cellStyle name="Währung 2 3 3 2 2" xfId="388"/>
    <cellStyle name="Währung 2 3 3 3" xfId="193"/>
    <cellStyle name="Währung 2 3 3 4" xfId="329"/>
    <cellStyle name="Währung 2 3 3 5" xfId="115"/>
    <cellStyle name="Währung 2 3 4" xfId="157"/>
    <cellStyle name="Währung 2 3 4 2" xfId="293"/>
    <cellStyle name="Währung 2 3 5" xfId="215"/>
    <cellStyle name="Währung 2 3 5 2" xfId="351"/>
    <cellStyle name="Währung 2 3 6" xfId="137"/>
    <cellStyle name="Währung 2 3 7" xfId="273"/>
    <cellStyle name="Währung 2 3 8" xfId="79"/>
    <cellStyle name="Währung 2 4" xfId="48"/>
    <cellStyle name="Währung 2 4 2" xfId="228"/>
    <cellStyle name="Währung 2 4 2 2" xfId="364"/>
    <cellStyle name="Währung 2 4 3" xfId="168"/>
    <cellStyle name="Währung 2 4 4" xfId="304"/>
    <cellStyle name="Währung 2 4 5" xfId="90"/>
    <cellStyle name="Währung 2 5" xfId="29"/>
    <cellStyle name="Währung 2 5 2" xfId="244"/>
    <cellStyle name="Währung 2 5 2 2" xfId="380"/>
    <cellStyle name="Währung 2 5 3" xfId="185"/>
    <cellStyle name="Währung 2 5 4" xfId="321"/>
    <cellStyle name="Währung 2 5 5" xfId="107"/>
    <cellStyle name="Währung 2 6" xfId="149"/>
    <cellStyle name="Währung 2 6 2" xfId="285"/>
    <cellStyle name="Währung 2 7" xfId="207"/>
    <cellStyle name="Währung 2 7 2" xfId="343"/>
    <cellStyle name="Währung 2 8" xfId="129"/>
    <cellStyle name="Währung 2 9" xfId="265"/>
    <cellStyle name="Währung 3" xfId="1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141</xdr:row>
      <xdr:rowOff>66676</xdr:rowOff>
    </xdr:from>
    <xdr:to>
      <xdr:col>17</xdr:col>
      <xdr:colOff>369327</xdr:colOff>
      <xdr:row>162</xdr:row>
      <xdr:rowOff>111008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26965276"/>
          <a:ext cx="12494652" cy="40448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195</xdr:row>
      <xdr:rowOff>91440</xdr:rowOff>
    </xdr:from>
    <xdr:to>
      <xdr:col>8</xdr:col>
      <xdr:colOff>401978</xdr:colOff>
      <xdr:row>204</xdr:row>
      <xdr:rowOff>64477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540" y="26791920"/>
          <a:ext cx="5949338" cy="1618957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180</xdr:row>
      <xdr:rowOff>114300</xdr:rowOff>
    </xdr:from>
    <xdr:to>
      <xdr:col>8</xdr:col>
      <xdr:colOff>455783</xdr:colOff>
      <xdr:row>190</xdr:row>
      <xdr:rowOff>49209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1541" y="24071580"/>
          <a:ext cx="6003142" cy="1763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4" tint="0.79998168889431442"/>
  </sheetPr>
  <dimension ref="A1:O117"/>
  <sheetViews>
    <sheetView showGridLines="0" tabSelected="1" zoomScaleNormal="100" workbookViewId="0">
      <selection activeCell="C9" sqref="C9:H9"/>
    </sheetView>
  </sheetViews>
  <sheetFormatPr baseColWidth="10" defaultRowHeight="13.2" x14ac:dyDescent="0.25"/>
  <cols>
    <col min="1" max="1" width="33.109375" style="61" customWidth="1"/>
    <col min="2" max="2" width="4" style="61" customWidth="1"/>
    <col min="3" max="3" width="12.33203125" style="61" customWidth="1"/>
    <col min="4" max="256" width="11.44140625" style="61"/>
    <col min="257" max="257" width="11.5546875" style="61" customWidth="1"/>
    <col min="258" max="258" width="17.109375" style="61" customWidth="1"/>
    <col min="259" max="512" width="11.44140625" style="61"/>
    <col min="513" max="513" width="11.5546875" style="61" customWidth="1"/>
    <col min="514" max="514" width="17.109375" style="61" customWidth="1"/>
    <col min="515" max="768" width="11.44140625" style="61"/>
    <col min="769" max="769" width="11.5546875" style="61" customWidth="1"/>
    <col min="770" max="770" width="17.109375" style="61" customWidth="1"/>
    <col min="771" max="1024" width="11.44140625" style="61"/>
    <col min="1025" max="1025" width="11.5546875" style="61" customWidth="1"/>
    <col min="1026" max="1026" width="17.109375" style="61" customWidth="1"/>
    <col min="1027" max="1280" width="11.44140625" style="61"/>
    <col min="1281" max="1281" width="11.5546875" style="61" customWidth="1"/>
    <col min="1282" max="1282" width="17.109375" style="61" customWidth="1"/>
    <col min="1283" max="1536" width="11.44140625" style="61"/>
    <col min="1537" max="1537" width="11.5546875" style="61" customWidth="1"/>
    <col min="1538" max="1538" width="17.109375" style="61" customWidth="1"/>
    <col min="1539" max="1792" width="11.44140625" style="61"/>
    <col min="1793" max="1793" width="11.5546875" style="61" customWidth="1"/>
    <col min="1794" max="1794" width="17.109375" style="61" customWidth="1"/>
    <col min="1795" max="2048" width="11.44140625" style="61"/>
    <col min="2049" max="2049" width="11.5546875" style="61" customWidth="1"/>
    <col min="2050" max="2050" width="17.109375" style="61" customWidth="1"/>
    <col min="2051" max="2304" width="11.44140625" style="61"/>
    <col min="2305" max="2305" width="11.5546875" style="61" customWidth="1"/>
    <col min="2306" max="2306" width="17.109375" style="61" customWidth="1"/>
    <col min="2307" max="2560" width="11.44140625" style="61"/>
    <col min="2561" max="2561" width="11.5546875" style="61" customWidth="1"/>
    <col min="2562" max="2562" width="17.109375" style="61" customWidth="1"/>
    <col min="2563" max="2816" width="11.44140625" style="61"/>
    <col min="2817" max="2817" width="11.5546875" style="61" customWidth="1"/>
    <col min="2818" max="2818" width="17.109375" style="61" customWidth="1"/>
    <col min="2819" max="3072" width="11.44140625" style="61"/>
    <col min="3073" max="3073" width="11.5546875" style="61" customWidth="1"/>
    <col min="3074" max="3074" width="17.109375" style="61" customWidth="1"/>
    <col min="3075" max="3328" width="11.44140625" style="61"/>
    <col min="3329" max="3329" width="11.5546875" style="61" customWidth="1"/>
    <col min="3330" max="3330" width="17.109375" style="61" customWidth="1"/>
    <col min="3331" max="3584" width="11.44140625" style="61"/>
    <col min="3585" max="3585" width="11.5546875" style="61" customWidth="1"/>
    <col min="3586" max="3586" width="17.109375" style="61" customWidth="1"/>
    <col min="3587" max="3840" width="11.44140625" style="61"/>
    <col min="3841" max="3841" width="11.5546875" style="61" customWidth="1"/>
    <col min="3842" max="3842" width="17.109375" style="61" customWidth="1"/>
    <col min="3843" max="4096" width="11.44140625" style="61"/>
    <col min="4097" max="4097" width="11.5546875" style="61" customWidth="1"/>
    <col min="4098" max="4098" width="17.109375" style="61" customWidth="1"/>
    <col min="4099" max="4352" width="11.44140625" style="61"/>
    <col min="4353" max="4353" width="11.5546875" style="61" customWidth="1"/>
    <col min="4354" max="4354" width="17.109375" style="61" customWidth="1"/>
    <col min="4355" max="4608" width="11.44140625" style="61"/>
    <col min="4609" max="4609" width="11.5546875" style="61" customWidth="1"/>
    <col min="4610" max="4610" width="17.109375" style="61" customWidth="1"/>
    <col min="4611" max="4864" width="11.44140625" style="61"/>
    <col min="4865" max="4865" width="11.5546875" style="61" customWidth="1"/>
    <col min="4866" max="4866" width="17.109375" style="61" customWidth="1"/>
    <col min="4867" max="5120" width="11.44140625" style="61"/>
    <col min="5121" max="5121" width="11.5546875" style="61" customWidth="1"/>
    <col min="5122" max="5122" width="17.109375" style="61" customWidth="1"/>
    <col min="5123" max="5376" width="11.44140625" style="61"/>
    <col min="5377" max="5377" width="11.5546875" style="61" customWidth="1"/>
    <col min="5378" max="5378" width="17.109375" style="61" customWidth="1"/>
    <col min="5379" max="5632" width="11.44140625" style="61"/>
    <col min="5633" max="5633" width="11.5546875" style="61" customWidth="1"/>
    <col min="5634" max="5634" width="17.109375" style="61" customWidth="1"/>
    <col min="5635" max="5888" width="11.44140625" style="61"/>
    <col min="5889" max="5889" width="11.5546875" style="61" customWidth="1"/>
    <col min="5890" max="5890" width="17.109375" style="61" customWidth="1"/>
    <col min="5891" max="6144" width="11.44140625" style="61"/>
    <col min="6145" max="6145" width="11.5546875" style="61" customWidth="1"/>
    <col min="6146" max="6146" width="17.109375" style="61" customWidth="1"/>
    <col min="6147" max="6400" width="11.44140625" style="61"/>
    <col min="6401" max="6401" width="11.5546875" style="61" customWidth="1"/>
    <col min="6402" max="6402" width="17.109375" style="61" customWidth="1"/>
    <col min="6403" max="6656" width="11.44140625" style="61"/>
    <col min="6657" max="6657" width="11.5546875" style="61" customWidth="1"/>
    <col min="6658" max="6658" width="17.109375" style="61" customWidth="1"/>
    <col min="6659" max="6912" width="11.44140625" style="61"/>
    <col min="6913" max="6913" width="11.5546875" style="61" customWidth="1"/>
    <col min="6914" max="6914" width="17.109375" style="61" customWidth="1"/>
    <col min="6915" max="7168" width="11.44140625" style="61"/>
    <col min="7169" max="7169" width="11.5546875" style="61" customWidth="1"/>
    <col min="7170" max="7170" width="17.109375" style="61" customWidth="1"/>
    <col min="7171" max="7424" width="11.44140625" style="61"/>
    <col min="7425" max="7425" width="11.5546875" style="61" customWidth="1"/>
    <col min="7426" max="7426" width="17.109375" style="61" customWidth="1"/>
    <col min="7427" max="7680" width="11.44140625" style="61"/>
    <col min="7681" max="7681" width="11.5546875" style="61" customWidth="1"/>
    <col min="7682" max="7682" width="17.109375" style="61" customWidth="1"/>
    <col min="7683" max="7936" width="11.44140625" style="61"/>
    <col min="7937" max="7937" width="11.5546875" style="61" customWidth="1"/>
    <col min="7938" max="7938" width="17.109375" style="61" customWidth="1"/>
    <col min="7939" max="8192" width="11.44140625" style="61"/>
    <col min="8193" max="8193" width="11.5546875" style="61" customWidth="1"/>
    <col min="8194" max="8194" width="17.109375" style="61" customWidth="1"/>
    <col min="8195" max="8448" width="11.44140625" style="61"/>
    <col min="8449" max="8449" width="11.5546875" style="61" customWidth="1"/>
    <col min="8450" max="8450" width="17.109375" style="61" customWidth="1"/>
    <col min="8451" max="8704" width="11.44140625" style="61"/>
    <col min="8705" max="8705" width="11.5546875" style="61" customWidth="1"/>
    <col min="8706" max="8706" width="17.109375" style="61" customWidth="1"/>
    <col min="8707" max="8960" width="11.44140625" style="61"/>
    <col min="8961" max="8961" width="11.5546875" style="61" customWidth="1"/>
    <col min="8962" max="8962" width="17.109375" style="61" customWidth="1"/>
    <col min="8963" max="9216" width="11.44140625" style="61"/>
    <col min="9217" max="9217" width="11.5546875" style="61" customWidth="1"/>
    <col min="9218" max="9218" width="17.109375" style="61" customWidth="1"/>
    <col min="9219" max="9472" width="11.44140625" style="61"/>
    <col min="9473" max="9473" width="11.5546875" style="61" customWidth="1"/>
    <col min="9474" max="9474" width="17.109375" style="61" customWidth="1"/>
    <col min="9475" max="9728" width="11.44140625" style="61"/>
    <col min="9729" max="9729" width="11.5546875" style="61" customWidth="1"/>
    <col min="9730" max="9730" width="17.109375" style="61" customWidth="1"/>
    <col min="9731" max="9984" width="11.44140625" style="61"/>
    <col min="9985" max="9985" width="11.5546875" style="61" customWidth="1"/>
    <col min="9986" max="9986" width="17.109375" style="61" customWidth="1"/>
    <col min="9987" max="10240" width="11.44140625" style="61"/>
    <col min="10241" max="10241" width="11.5546875" style="61" customWidth="1"/>
    <col min="10242" max="10242" width="17.109375" style="61" customWidth="1"/>
    <col min="10243" max="10496" width="11.44140625" style="61"/>
    <col min="10497" max="10497" width="11.5546875" style="61" customWidth="1"/>
    <col min="10498" max="10498" width="17.109375" style="61" customWidth="1"/>
    <col min="10499" max="10752" width="11.44140625" style="61"/>
    <col min="10753" max="10753" width="11.5546875" style="61" customWidth="1"/>
    <col min="10754" max="10754" width="17.109375" style="61" customWidth="1"/>
    <col min="10755" max="11008" width="11.44140625" style="61"/>
    <col min="11009" max="11009" width="11.5546875" style="61" customWidth="1"/>
    <col min="11010" max="11010" width="17.109375" style="61" customWidth="1"/>
    <col min="11011" max="11264" width="11.44140625" style="61"/>
    <col min="11265" max="11265" width="11.5546875" style="61" customWidth="1"/>
    <col min="11266" max="11266" width="17.109375" style="61" customWidth="1"/>
    <col min="11267" max="11520" width="11.44140625" style="61"/>
    <col min="11521" max="11521" width="11.5546875" style="61" customWidth="1"/>
    <col min="11522" max="11522" width="17.109375" style="61" customWidth="1"/>
    <col min="11523" max="11776" width="11.44140625" style="61"/>
    <col min="11777" max="11777" width="11.5546875" style="61" customWidth="1"/>
    <col min="11778" max="11778" width="17.109375" style="61" customWidth="1"/>
    <col min="11779" max="12032" width="11.44140625" style="61"/>
    <col min="12033" max="12033" width="11.5546875" style="61" customWidth="1"/>
    <col min="12034" max="12034" width="17.109375" style="61" customWidth="1"/>
    <col min="12035" max="12288" width="11.44140625" style="61"/>
    <col min="12289" max="12289" width="11.5546875" style="61" customWidth="1"/>
    <col min="12290" max="12290" width="17.109375" style="61" customWidth="1"/>
    <col min="12291" max="12544" width="11.44140625" style="61"/>
    <col min="12545" max="12545" width="11.5546875" style="61" customWidth="1"/>
    <col min="12546" max="12546" width="17.109375" style="61" customWidth="1"/>
    <col min="12547" max="12800" width="11.44140625" style="61"/>
    <col min="12801" max="12801" width="11.5546875" style="61" customWidth="1"/>
    <col min="12802" max="12802" width="17.109375" style="61" customWidth="1"/>
    <col min="12803" max="13056" width="11.44140625" style="61"/>
    <col min="13057" max="13057" width="11.5546875" style="61" customWidth="1"/>
    <col min="13058" max="13058" width="17.109375" style="61" customWidth="1"/>
    <col min="13059" max="13312" width="11.44140625" style="61"/>
    <col min="13313" max="13313" width="11.5546875" style="61" customWidth="1"/>
    <col min="13314" max="13314" width="17.109375" style="61" customWidth="1"/>
    <col min="13315" max="13568" width="11.44140625" style="61"/>
    <col min="13569" max="13569" width="11.5546875" style="61" customWidth="1"/>
    <col min="13570" max="13570" width="17.109375" style="61" customWidth="1"/>
    <col min="13571" max="13824" width="11.44140625" style="61"/>
    <col min="13825" max="13825" width="11.5546875" style="61" customWidth="1"/>
    <col min="13826" max="13826" width="17.109375" style="61" customWidth="1"/>
    <col min="13827" max="14080" width="11.44140625" style="61"/>
    <col min="14081" max="14081" width="11.5546875" style="61" customWidth="1"/>
    <col min="14082" max="14082" width="17.109375" style="61" customWidth="1"/>
    <col min="14083" max="14336" width="11.44140625" style="61"/>
    <col min="14337" max="14337" width="11.5546875" style="61" customWidth="1"/>
    <col min="14338" max="14338" width="17.109375" style="61" customWidth="1"/>
    <col min="14339" max="14592" width="11.44140625" style="61"/>
    <col min="14593" max="14593" width="11.5546875" style="61" customWidth="1"/>
    <col min="14594" max="14594" width="17.109375" style="61" customWidth="1"/>
    <col min="14595" max="14848" width="11.44140625" style="61"/>
    <col min="14849" max="14849" width="11.5546875" style="61" customWidth="1"/>
    <col min="14850" max="14850" width="17.109375" style="61" customWidth="1"/>
    <col min="14851" max="15104" width="11.44140625" style="61"/>
    <col min="15105" max="15105" width="11.5546875" style="61" customWidth="1"/>
    <col min="15106" max="15106" width="17.109375" style="61" customWidth="1"/>
    <col min="15107" max="15360" width="11.44140625" style="61"/>
    <col min="15361" max="15361" width="11.5546875" style="61" customWidth="1"/>
    <col min="15362" max="15362" width="17.109375" style="61" customWidth="1"/>
    <col min="15363" max="15616" width="11.44140625" style="61"/>
    <col min="15617" max="15617" width="11.5546875" style="61" customWidth="1"/>
    <col min="15618" max="15618" width="17.109375" style="61" customWidth="1"/>
    <col min="15619" max="15872" width="11.44140625" style="61"/>
    <col min="15873" max="15873" width="11.5546875" style="61" customWidth="1"/>
    <col min="15874" max="15874" width="17.109375" style="61" customWidth="1"/>
    <col min="15875" max="16128" width="11.44140625" style="61"/>
    <col min="16129" max="16129" width="11.5546875" style="61" customWidth="1"/>
    <col min="16130" max="16130" width="17.109375" style="61" customWidth="1"/>
    <col min="16131" max="16384" width="11.44140625" style="61"/>
  </cols>
  <sheetData>
    <row r="1" spans="1:10" ht="17.399999999999999" x14ac:dyDescent="0.3">
      <c r="A1" s="60" t="s">
        <v>381</v>
      </c>
      <c r="B1" s="60"/>
      <c r="C1" s="59"/>
      <c r="D1" s="60"/>
      <c r="E1" s="60"/>
      <c r="F1" s="59"/>
      <c r="G1" s="59"/>
      <c r="H1" s="59"/>
    </row>
    <row r="2" spans="1:10" ht="17.399999999999999" x14ac:dyDescent="0.3">
      <c r="A2" s="431" t="s">
        <v>382</v>
      </c>
      <c r="B2" s="431"/>
      <c r="C2" s="431"/>
      <c r="D2" s="59"/>
      <c r="E2" s="59"/>
      <c r="F2" s="433" t="s">
        <v>121</v>
      </c>
      <c r="G2" s="433"/>
      <c r="H2" s="433"/>
    </row>
    <row r="3" spans="1:10" ht="17.399999999999999" x14ac:dyDescent="0.3">
      <c r="A3" s="60" t="s">
        <v>175</v>
      </c>
      <c r="B3" s="60"/>
      <c r="C3" s="59"/>
      <c r="D3" s="59"/>
      <c r="E3" s="59"/>
      <c r="F3" s="433" t="s">
        <v>122</v>
      </c>
      <c r="G3" s="433"/>
      <c r="H3" s="433"/>
    </row>
    <row r="4" spans="1:10" ht="17.399999999999999" x14ac:dyDescent="0.3">
      <c r="A4" s="60" t="s">
        <v>123</v>
      </c>
      <c r="B4" s="60"/>
      <c r="C4" s="59"/>
      <c r="D4" s="59"/>
      <c r="E4" s="59"/>
      <c r="F4" s="433" t="s">
        <v>124</v>
      </c>
      <c r="G4" s="433"/>
      <c r="H4" s="433"/>
    </row>
    <row r="5" spans="1:10" ht="17.399999999999999" x14ac:dyDescent="0.3">
      <c r="A5" s="64"/>
      <c r="B5" s="64"/>
      <c r="C5" s="59"/>
      <c r="D5" s="59"/>
      <c r="E5" s="59"/>
      <c r="F5" s="65"/>
      <c r="G5" s="65"/>
      <c r="H5" s="65"/>
    </row>
    <row r="6" spans="1:10" x14ac:dyDescent="0.25">
      <c r="A6" s="59"/>
      <c r="B6" s="59"/>
      <c r="C6" s="59"/>
      <c r="D6" s="59"/>
      <c r="E6" s="59"/>
      <c r="F6" s="59"/>
      <c r="G6" s="59"/>
      <c r="H6" s="59"/>
    </row>
    <row r="7" spans="1:10" s="68" customFormat="1" ht="21.75" customHeight="1" x14ac:dyDescent="0.3">
      <c r="A7" s="84" t="s">
        <v>127</v>
      </c>
      <c r="B7" s="84"/>
      <c r="C7" s="434" t="str">
        <f>IFERROR(VLOOKUP(C9,Intervention_Fond,5,0),"Intervention?")</f>
        <v>?</v>
      </c>
      <c r="D7" s="435"/>
      <c r="E7" s="436" t="s">
        <v>129</v>
      </c>
      <c r="F7" s="437"/>
      <c r="G7" s="434" t="s">
        <v>166</v>
      </c>
      <c r="H7" s="435"/>
    </row>
    <row r="8" spans="1:10" s="68" customFormat="1" ht="21.75" customHeight="1" x14ac:dyDescent="0.3">
      <c r="A8" s="87" t="s">
        <v>130</v>
      </c>
      <c r="B8" s="84"/>
      <c r="C8" s="428" t="s">
        <v>350</v>
      </c>
      <c r="D8" s="429"/>
      <c r="E8" s="85"/>
      <c r="F8" s="86"/>
      <c r="G8" s="86"/>
      <c r="H8" s="86"/>
    </row>
    <row r="9" spans="1:10" s="68" customFormat="1" ht="18" customHeight="1" x14ac:dyDescent="0.3">
      <c r="A9" s="87" t="s">
        <v>128</v>
      </c>
      <c r="B9" s="84"/>
      <c r="C9" s="428" t="s">
        <v>350</v>
      </c>
      <c r="D9" s="439"/>
      <c r="E9" s="439"/>
      <c r="F9" s="439"/>
      <c r="G9" s="439"/>
      <c r="H9" s="429"/>
    </row>
    <row r="10" spans="1:10" s="68" customFormat="1" ht="18" customHeight="1" x14ac:dyDescent="0.3">
      <c r="A10" s="87" t="s">
        <v>186</v>
      </c>
      <c r="B10" s="84"/>
      <c r="C10" s="428"/>
      <c r="D10" s="429"/>
      <c r="E10" s="438" t="s">
        <v>200</v>
      </c>
      <c r="F10" s="438"/>
      <c r="G10" s="440"/>
      <c r="H10" s="441"/>
    </row>
    <row r="11" spans="1:10" s="68" customFormat="1" ht="18" customHeight="1" x14ac:dyDescent="0.3">
      <c r="A11" s="87" t="s">
        <v>386</v>
      </c>
      <c r="B11" s="84"/>
      <c r="C11" s="428"/>
      <c r="D11" s="429"/>
      <c r="E11" s="438" t="s">
        <v>385</v>
      </c>
      <c r="F11" s="438"/>
      <c r="G11" s="440"/>
      <c r="H11" s="441"/>
    </row>
    <row r="12" spans="1:10" ht="15.6" x14ac:dyDescent="0.3">
      <c r="A12" s="432"/>
      <c r="B12" s="432"/>
      <c r="C12" s="432"/>
      <c r="D12" s="59"/>
      <c r="E12" s="59"/>
      <c r="F12" s="59"/>
      <c r="G12" s="262"/>
      <c r="H12" s="59"/>
    </row>
    <row r="13" spans="1:10" s="115" customFormat="1" ht="15.6" x14ac:dyDescent="0.3">
      <c r="A13" s="456" t="s">
        <v>145</v>
      </c>
      <c r="B13" s="456"/>
      <c r="C13" s="456"/>
      <c r="D13" s="114"/>
      <c r="E13" s="114"/>
      <c r="F13" s="114"/>
      <c r="G13" s="114"/>
      <c r="H13" s="114"/>
    </row>
    <row r="14" spans="1:10" s="66" customFormat="1" x14ac:dyDescent="0.25">
      <c r="A14" s="430" t="s">
        <v>125</v>
      </c>
      <c r="B14" s="430"/>
      <c r="C14" s="430"/>
      <c r="D14" s="116"/>
      <c r="E14" s="116"/>
      <c r="F14" s="116"/>
      <c r="G14" s="116"/>
      <c r="H14" s="116"/>
    </row>
    <row r="15" spans="1:10" s="66" customFormat="1" x14ac:dyDescent="0.25">
      <c r="A15" s="116"/>
      <c r="B15" s="116"/>
      <c r="C15" s="116"/>
      <c r="D15" s="116"/>
      <c r="E15" s="116"/>
      <c r="F15" s="116"/>
      <c r="G15" s="116"/>
      <c r="H15" s="116"/>
      <c r="J15" s="117"/>
    </row>
    <row r="16" spans="1:10" s="119" customFormat="1" ht="20.100000000000001" customHeight="1" x14ac:dyDescent="0.3">
      <c r="A16" s="118" t="s">
        <v>126</v>
      </c>
      <c r="B16" s="118"/>
      <c r="C16" s="448"/>
      <c r="D16" s="424"/>
      <c r="E16" s="449" t="s">
        <v>70</v>
      </c>
      <c r="F16" s="450"/>
      <c r="G16" s="451"/>
      <c r="H16" s="452"/>
    </row>
    <row r="17" spans="1:15" s="121" customFormat="1" ht="20.100000000000001" customHeight="1" x14ac:dyDescent="0.3">
      <c r="A17" s="120" t="s">
        <v>131</v>
      </c>
      <c r="B17" s="120"/>
      <c r="C17" s="422"/>
      <c r="D17" s="423"/>
      <c r="E17" s="423"/>
      <c r="F17" s="423"/>
      <c r="G17" s="423"/>
      <c r="H17" s="424"/>
    </row>
    <row r="18" spans="1:15" s="79" customFormat="1" ht="20.100000000000001" customHeight="1" x14ac:dyDescent="0.25">
      <c r="A18" s="425"/>
      <c r="B18" s="425"/>
      <c r="C18" s="425"/>
      <c r="D18" s="425"/>
      <c r="E18" s="425"/>
      <c r="F18" s="425"/>
      <c r="G18" s="425"/>
      <c r="H18" s="425"/>
      <c r="N18" s="122"/>
      <c r="O18" s="123"/>
    </row>
    <row r="19" spans="1:15" s="79" customFormat="1" ht="20.100000000000001" customHeight="1" x14ac:dyDescent="0.3">
      <c r="A19" s="426" t="s">
        <v>146</v>
      </c>
      <c r="B19" s="426"/>
      <c r="C19" s="425"/>
      <c r="D19" s="425"/>
      <c r="E19" s="425"/>
      <c r="F19" s="425"/>
      <c r="G19" s="425"/>
      <c r="H19" s="425"/>
    </row>
    <row r="20" spans="1:15" s="121" customFormat="1" ht="20.100000000000001" customHeight="1" x14ac:dyDescent="0.3">
      <c r="A20" s="124" t="s">
        <v>132</v>
      </c>
      <c r="B20" s="124"/>
      <c r="C20" s="422"/>
      <c r="D20" s="423"/>
      <c r="E20" s="423"/>
      <c r="F20" s="423"/>
      <c r="G20" s="423"/>
      <c r="H20" s="424"/>
      <c r="J20" s="125"/>
    </row>
    <row r="21" spans="1:15" s="121" customFormat="1" ht="20.100000000000001" customHeight="1" x14ac:dyDescent="0.3">
      <c r="A21" s="124" t="s">
        <v>147</v>
      </c>
      <c r="B21" s="124"/>
      <c r="C21" s="422"/>
      <c r="D21" s="423"/>
      <c r="E21" s="423"/>
      <c r="F21" s="423"/>
      <c r="G21" s="423"/>
      <c r="H21" s="424"/>
    </row>
    <row r="22" spans="1:15" s="121" customFormat="1" ht="20.100000000000001" customHeight="1" x14ac:dyDescent="0.3">
      <c r="A22" s="120" t="s">
        <v>133</v>
      </c>
      <c r="B22" s="120"/>
      <c r="C22" s="422"/>
      <c r="D22" s="423"/>
      <c r="E22" s="423"/>
      <c r="F22" s="423"/>
      <c r="G22" s="423"/>
      <c r="H22" s="424"/>
    </row>
    <row r="23" spans="1:15" s="121" customFormat="1" ht="20.100000000000001" customHeight="1" x14ac:dyDescent="0.3">
      <c r="A23" s="120" t="s">
        <v>134</v>
      </c>
      <c r="B23" s="120"/>
      <c r="C23" s="422"/>
      <c r="D23" s="423"/>
      <c r="E23" s="423"/>
      <c r="F23" s="423"/>
      <c r="G23" s="423"/>
      <c r="H23" s="424"/>
    </row>
    <row r="24" spans="1:15" s="121" customFormat="1" ht="20.100000000000001" customHeight="1" x14ac:dyDescent="0.3">
      <c r="A24" s="126" t="s">
        <v>135</v>
      </c>
      <c r="B24" s="126"/>
      <c r="C24" s="422"/>
      <c r="D24" s="423"/>
      <c r="E24" s="423"/>
      <c r="F24" s="423"/>
      <c r="G24" s="423"/>
      <c r="H24" s="424"/>
    </row>
    <row r="25" spans="1:15" s="121" customFormat="1" ht="20.100000000000001" customHeight="1" x14ac:dyDescent="0.3">
      <c r="A25" s="118" t="s">
        <v>167</v>
      </c>
      <c r="B25" s="120"/>
      <c r="C25" s="422"/>
      <c r="D25" s="423"/>
      <c r="E25" s="423"/>
      <c r="F25" s="423"/>
      <c r="G25" s="423"/>
      <c r="H25" s="424"/>
    </row>
    <row r="26" spans="1:15" s="121" customFormat="1" ht="20.100000000000001" customHeight="1" x14ac:dyDescent="0.3">
      <c r="A26" s="118" t="s">
        <v>168</v>
      </c>
      <c r="B26" s="120"/>
      <c r="C26" s="422"/>
      <c r="D26" s="423"/>
      <c r="E26" s="423"/>
      <c r="F26" s="423"/>
      <c r="G26" s="423"/>
      <c r="H26" s="424"/>
    </row>
    <row r="27" spans="1:15" s="121" customFormat="1" ht="20.100000000000001" customHeight="1" x14ac:dyDescent="0.3">
      <c r="A27" s="118" t="s">
        <v>169</v>
      </c>
      <c r="B27" s="118"/>
      <c r="C27" s="422"/>
      <c r="D27" s="423"/>
      <c r="E27" s="423"/>
      <c r="F27" s="423"/>
      <c r="G27" s="423"/>
      <c r="H27" s="424"/>
    </row>
    <row r="28" spans="1:15" s="79" customFormat="1" ht="20.100000000000001" customHeight="1" x14ac:dyDescent="0.25">
      <c r="A28" s="425"/>
      <c r="B28" s="425"/>
      <c r="C28" s="425"/>
      <c r="D28" s="425"/>
      <c r="E28" s="425"/>
      <c r="F28" s="425"/>
      <c r="G28" s="425"/>
      <c r="H28" s="425"/>
    </row>
    <row r="29" spans="1:15" s="79" customFormat="1" ht="20.100000000000001" customHeight="1" x14ac:dyDescent="0.3">
      <c r="A29" s="426" t="s">
        <v>148</v>
      </c>
      <c r="B29" s="426"/>
      <c r="C29" s="425"/>
      <c r="D29" s="425"/>
      <c r="E29" s="425"/>
      <c r="F29" s="425"/>
      <c r="G29" s="425"/>
      <c r="H29" s="425"/>
    </row>
    <row r="30" spans="1:15" s="79" customFormat="1" ht="10.5" customHeight="1" x14ac:dyDescent="0.25">
      <c r="B30" s="127"/>
      <c r="C30" s="128"/>
      <c r="D30" s="128"/>
      <c r="E30" s="128"/>
      <c r="F30" s="128"/>
      <c r="G30" s="128"/>
      <c r="H30" s="128"/>
    </row>
    <row r="31" spans="1:15" s="130" customFormat="1" ht="39" customHeight="1" x14ac:dyDescent="0.3">
      <c r="A31" s="120" t="s">
        <v>136</v>
      </c>
      <c r="B31" s="129"/>
      <c r="C31" s="422"/>
      <c r="D31" s="423"/>
      <c r="E31" s="423"/>
      <c r="F31" s="423"/>
      <c r="G31" s="423"/>
      <c r="H31" s="424"/>
    </row>
    <row r="32" spans="1:15" s="132" customFormat="1" ht="20.100000000000001" customHeight="1" x14ac:dyDescent="0.3">
      <c r="A32" s="131" t="s">
        <v>137</v>
      </c>
      <c r="B32" s="131"/>
      <c r="C32" s="455"/>
      <c r="D32" s="455"/>
      <c r="E32" s="455"/>
      <c r="F32" s="455"/>
      <c r="G32" s="455"/>
      <c r="H32" s="455"/>
    </row>
    <row r="33" spans="1:8" s="133" customFormat="1" ht="9" customHeight="1" x14ac:dyDescent="0.25">
      <c r="A33" s="89"/>
      <c r="B33" s="89"/>
      <c r="C33" s="89"/>
      <c r="D33" s="89"/>
      <c r="E33" s="89"/>
      <c r="F33" s="89"/>
      <c r="G33" s="89"/>
      <c r="H33" s="89"/>
    </row>
    <row r="34" spans="1:8" s="134" customFormat="1" ht="20.100000000000001" customHeight="1" x14ac:dyDescent="0.3">
      <c r="A34" s="426" t="s">
        <v>149</v>
      </c>
      <c r="B34" s="426"/>
      <c r="C34" s="426"/>
      <c r="D34" s="127"/>
      <c r="E34" s="127"/>
      <c r="F34" s="127"/>
      <c r="G34" s="127"/>
      <c r="H34" s="127"/>
    </row>
    <row r="35" spans="1:8" s="134" customFormat="1" ht="15.75" customHeight="1" x14ac:dyDescent="0.3">
      <c r="A35" s="135"/>
      <c r="B35" s="135"/>
      <c r="C35" s="427" t="s">
        <v>138</v>
      </c>
      <c r="D35" s="427"/>
      <c r="G35" s="427" t="s">
        <v>139</v>
      </c>
      <c r="H35" s="427"/>
    </row>
    <row r="36" spans="1:8" s="121" customFormat="1" ht="21" customHeight="1" x14ac:dyDescent="0.3">
      <c r="A36" s="118" t="s">
        <v>140</v>
      </c>
      <c r="B36" s="118"/>
      <c r="C36" s="453">
        <v>43831</v>
      </c>
      <c r="D36" s="454"/>
      <c r="G36" s="453">
        <v>44197</v>
      </c>
      <c r="H36" s="454"/>
    </row>
    <row r="37" spans="1:8" s="138" customFormat="1" ht="26.25" customHeight="1" x14ac:dyDescent="0.3">
      <c r="A37" s="118" t="s">
        <v>226</v>
      </c>
      <c r="B37" s="136"/>
      <c r="C37" s="137">
        <f>IF(von="","~",DATEDIF(von,bis+1,"m"))</f>
        <v>12</v>
      </c>
      <c r="D37" s="137">
        <f>IF(von="","~",bis-EDATE(von,LaufzeitMonate)+1)</f>
        <v>1</v>
      </c>
      <c r="E37" s="446" t="s">
        <v>227</v>
      </c>
      <c r="F37" s="447"/>
      <c r="G37" s="442">
        <f>IF(bis="","~",DATEDIF(von,bis+1,"d"))</f>
        <v>367</v>
      </c>
      <c r="H37" s="442"/>
    </row>
    <row r="38" spans="1:8" s="66" customFormat="1" x14ac:dyDescent="0.25">
      <c r="A38" s="139"/>
      <c r="B38" s="116"/>
      <c r="C38" s="116"/>
      <c r="D38" s="116"/>
      <c r="E38" s="116"/>
      <c r="F38" s="116"/>
      <c r="G38" s="116"/>
      <c r="H38" s="116"/>
    </row>
    <row r="39" spans="1:8" s="134" customFormat="1" ht="20.100000000000001" customHeight="1" x14ac:dyDescent="0.3">
      <c r="A39" s="426" t="s">
        <v>384</v>
      </c>
      <c r="B39" s="426"/>
      <c r="C39" s="426"/>
      <c r="D39" s="127"/>
      <c r="E39" s="127"/>
      <c r="F39" s="127"/>
      <c r="G39" s="127"/>
      <c r="H39" s="127"/>
    </row>
    <row r="40" spans="1:8" s="142" customFormat="1" ht="20.100000000000001" customHeight="1" x14ac:dyDescent="0.3">
      <c r="A40" s="140"/>
      <c r="B40" s="140"/>
      <c r="C40" s="140"/>
      <c r="D40" s="141" t="s">
        <v>142</v>
      </c>
      <c r="E40" s="141" t="s">
        <v>142</v>
      </c>
      <c r="F40" s="141" t="s">
        <v>141</v>
      </c>
      <c r="G40" s="141" t="s">
        <v>142</v>
      </c>
      <c r="H40" s="141" t="s">
        <v>170</v>
      </c>
    </row>
    <row r="41" spans="1:8" s="142" customFormat="1" ht="20.100000000000001" customHeight="1" x14ac:dyDescent="0.3">
      <c r="A41" s="140"/>
      <c r="B41" s="140"/>
      <c r="C41" s="143" t="s">
        <v>143</v>
      </c>
      <c r="D41" s="141">
        <f>YEAR(von)</f>
        <v>2020</v>
      </c>
      <c r="E41" s="141">
        <f>D41+1</f>
        <v>2021</v>
      </c>
      <c r="F41" s="141">
        <f>E41+1</f>
        <v>2022</v>
      </c>
      <c r="G41" s="141">
        <f>F41+1</f>
        <v>2023</v>
      </c>
      <c r="H41" s="141" t="s">
        <v>171</v>
      </c>
    </row>
    <row r="42" spans="1:8" s="144" customFormat="1" ht="20.100000000000001" customHeight="1" x14ac:dyDescent="0.3">
      <c r="A42" s="443" t="s">
        <v>144</v>
      </c>
      <c r="B42" s="444"/>
      <c r="C42" s="445"/>
      <c r="D42" s="181"/>
      <c r="E42" s="181"/>
      <c r="F42" s="181"/>
      <c r="G42" s="181"/>
      <c r="H42" s="181"/>
    </row>
    <row r="43" spans="1:8" s="133" customFormat="1" ht="20.100000000000001" customHeight="1" x14ac:dyDescent="0.25">
      <c r="B43" s="81"/>
      <c r="C43" s="81"/>
      <c r="E43" s="145"/>
      <c r="F43" s="145"/>
      <c r="G43" s="145"/>
      <c r="H43" s="146" t="s">
        <v>172</v>
      </c>
    </row>
    <row r="44" spans="1:8" s="133" customFormat="1" ht="20.100000000000001" customHeight="1" x14ac:dyDescent="0.25">
      <c r="A44" s="88"/>
      <c r="B44" s="88"/>
      <c r="C44" s="80"/>
      <c r="D44" s="80"/>
      <c r="E44" s="80"/>
      <c r="F44" s="80"/>
      <c r="G44" s="147"/>
      <c r="H44" s="147"/>
    </row>
    <row r="45" spans="1:8" x14ac:dyDescent="0.25">
      <c r="A45" s="62"/>
      <c r="B45" s="62"/>
      <c r="C45" s="62"/>
      <c r="D45" s="62"/>
      <c r="E45" s="62"/>
      <c r="F45" s="62"/>
      <c r="G45" s="62"/>
      <c r="H45" s="62"/>
    </row>
    <row r="46" spans="1:8" x14ac:dyDescent="0.25">
      <c r="A46" s="62"/>
      <c r="B46" s="62"/>
      <c r="C46" s="62"/>
      <c r="D46" s="62"/>
      <c r="E46" s="62"/>
      <c r="F46" s="62"/>
      <c r="G46" s="62"/>
      <c r="H46" s="62"/>
    </row>
    <row r="47" spans="1:8" x14ac:dyDescent="0.25">
      <c r="A47" s="62"/>
      <c r="B47" s="62"/>
      <c r="C47" s="62"/>
      <c r="D47" s="62"/>
      <c r="E47" s="62"/>
      <c r="F47" s="62"/>
      <c r="G47" s="62"/>
      <c r="H47" s="62"/>
    </row>
    <row r="48" spans="1:8" x14ac:dyDescent="0.25">
      <c r="A48" s="62"/>
      <c r="B48" s="62"/>
      <c r="C48" s="62"/>
      <c r="D48" s="62"/>
      <c r="E48" s="62"/>
      <c r="F48" s="62"/>
      <c r="G48" s="62"/>
      <c r="H48" s="62"/>
    </row>
    <row r="49" spans="1:8" x14ac:dyDescent="0.25">
      <c r="A49" s="62"/>
      <c r="B49" s="62"/>
      <c r="C49" s="62"/>
      <c r="D49" s="62"/>
      <c r="E49" s="62"/>
      <c r="F49" s="62"/>
      <c r="G49" s="62"/>
      <c r="H49" s="62"/>
    </row>
    <row r="50" spans="1:8" x14ac:dyDescent="0.25">
      <c r="A50" s="62"/>
      <c r="B50" s="62"/>
      <c r="C50" s="62"/>
      <c r="D50" s="62"/>
      <c r="E50" s="62"/>
      <c r="F50" s="62"/>
      <c r="G50" s="62"/>
      <c r="H50" s="62"/>
    </row>
    <row r="51" spans="1:8" x14ac:dyDescent="0.25">
      <c r="A51" s="62"/>
      <c r="B51" s="62"/>
      <c r="C51" s="62"/>
      <c r="D51" s="62"/>
      <c r="E51" s="62"/>
      <c r="F51" s="62"/>
      <c r="G51" s="62"/>
      <c r="H51" s="62"/>
    </row>
    <row r="52" spans="1:8" x14ac:dyDescent="0.25">
      <c r="A52" s="62"/>
      <c r="B52" s="62"/>
      <c r="C52" s="62"/>
      <c r="D52" s="62"/>
      <c r="E52" s="62"/>
      <c r="F52" s="62"/>
      <c r="G52" s="62"/>
      <c r="H52" s="62"/>
    </row>
    <row r="53" spans="1:8" x14ac:dyDescent="0.25">
      <c r="A53" s="62"/>
      <c r="B53" s="62"/>
      <c r="C53" s="62"/>
      <c r="D53" s="62"/>
      <c r="E53" s="62"/>
      <c r="F53" s="62"/>
      <c r="G53" s="62"/>
      <c r="H53" s="62"/>
    </row>
    <row r="54" spans="1:8" x14ac:dyDescent="0.25">
      <c r="A54" s="62"/>
      <c r="B54" s="62"/>
      <c r="C54" s="62"/>
      <c r="D54" s="62"/>
      <c r="E54" s="62"/>
      <c r="F54" s="62"/>
      <c r="G54" s="62"/>
      <c r="H54" s="62"/>
    </row>
    <row r="55" spans="1:8" x14ac:dyDescent="0.25">
      <c r="A55" s="62"/>
      <c r="B55" s="62"/>
      <c r="C55" s="62"/>
      <c r="D55" s="62"/>
      <c r="E55" s="62"/>
      <c r="F55" s="62"/>
      <c r="G55" s="62"/>
      <c r="H55" s="62"/>
    </row>
    <row r="56" spans="1:8" x14ac:dyDescent="0.25">
      <c r="A56" s="62"/>
      <c r="B56" s="62"/>
      <c r="C56" s="62"/>
      <c r="D56" s="62"/>
      <c r="E56" s="62"/>
      <c r="F56" s="62"/>
      <c r="G56" s="62"/>
      <c r="H56" s="62"/>
    </row>
    <row r="57" spans="1:8" x14ac:dyDescent="0.25">
      <c r="A57" s="62"/>
      <c r="B57" s="62"/>
      <c r="C57" s="62"/>
      <c r="D57" s="62"/>
      <c r="E57" s="62"/>
      <c r="F57" s="62"/>
      <c r="G57" s="62"/>
      <c r="H57" s="62"/>
    </row>
    <row r="58" spans="1:8" x14ac:dyDescent="0.25">
      <c r="A58" s="62"/>
      <c r="B58" s="62"/>
      <c r="C58" s="62"/>
      <c r="D58" s="62"/>
      <c r="E58" s="62"/>
      <c r="F58" s="62"/>
      <c r="G58" s="62"/>
      <c r="H58" s="62"/>
    </row>
    <row r="59" spans="1:8" x14ac:dyDescent="0.25">
      <c r="A59" s="62"/>
      <c r="B59" s="62"/>
      <c r="C59" s="62"/>
      <c r="D59" s="62"/>
      <c r="E59" s="62"/>
      <c r="F59" s="62"/>
      <c r="G59" s="62"/>
      <c r="H59" s="62"/>
    </row>
    <row r="60" spans="1:8" x14ac:dyDescent="0.25">
      <c r="A60" s="62"/>
      <c r="B60" s="62"/>
      <c r="C60" s="62"/>
      <c r="D60" s="62"/>
      <c r="E60" s="62"/>
      <c r="F60" s="62"/>
      <c r="G60" s="62"/>
      <c r="H60" s="62"/>
    </row>
    <row r="61" spans="1:8" x14ac:dyDescent="0.25">
      <c r="A61" s="62"/>
      <c r="B61" s="62"/>
      <c r="C61" s="62"/>
      <c r="D61" s="62"/>
      <c r="E61" s="62"/>
      <c r="F61" s="62"/>
      <c r="G61" s="62"/>
      <c r="H61" s="62"/>
    </row>
    <row r="62" spans="1:8" x14ac:dyDescent="0.25">
      <c r="A62" s="62"/>
      <c r="B62" s="62"/>
      <c r="C62" s="62"/>
      <c r="D62" s="62"/>
      <c r="E62" s="62"/>
      <c r="F62" s="62"/>
      <c r="G62" s="62"/>
      <c r="H62" s="62"/>
    </row>
    <row r="63" spans="1:8" x14ac:dyDescent="0.25">
      <c r="A63" s="62"/>
      <c r="B63" s="62"/>
      <c r="C63" s="62"/>
      <c r="D63" s="62"/>
      <c r="E63" s="62"/>
      <c r="F63" s="62"/>
      <c r="G63" s="62"/>
      <c r="H63" s="62"/>
    </row>
    <row r="64" spans="1:8" x14ac:dyDescent="0.25">
      <c r="A64" s="62"/>
      <c r="B64" s="62"/>
      <c r="C64" s="62"/>
      <c r="D64" s="62"/>
      <c r="E64" s="62"/>
      <c r="F64" s="62"/>
      <c r="G64" s="62"/>
      <c r="H64" s="62"/>
    </row>
    <row r="65" spans="1:8" x14ac:dyDescent="0.25">
      <c r="A65" s="62"/>
      <c r="B65" s="62"/>
      <c r="C65" s="62"/>
      <c r="D65" s="62"/>
      <c r="E65" s="62"/>
      <c r="F65" s="62"/>
      <c r="G65" s="62"/>
      <c r="H65" s="62"/>
    </row>
    <row r="66" spans="1:8" x14ac:dyDescent="0.25">
      <c r="A66" s="62"/>
      <c r="B66" s="62"/>
      <c r="C66" s="62"/>
      <c r="D66" s="62"/>
      <c r="E66" s="62"/>
      <c r="F66" s="62"/>
      <c r="G66" s="62"/>
      <c r="H66" s="62"/>
    </row>
    <row r="67" spans="1:8" x14ac:dyDescent="0.25">
      <c r="A67" s="62"/>
      <c r="B67" s="62"/>
      <c r="C67" s="62"/>
      <c r="D67" s="62"/>
      <c r="E67" s="62"/>
      <c r="F67" s="62"/>
      <c r="G67" s="62"/>
      <c r="H67" s="62"/>
    </row>
    <row r="68" spans="1:8" x14ac:dyDescent="0.25">
      <c r="A68" s="62"/>
      <c r="B68" s="62"/>
      <c r="C68" s="62"/>
      <c r="D68" s="62"/>
      <c r="E68" s="62"/>
      <c r="F68" s="62"/>
      <c r="G68" s="62"/>
      <c r="H68" s="62"/>
    </row>
    <row r="69" spans="1:8" x14ac:dyDescent="0.25">
      <c r="A69" s="62"/>
      <c r="B69" s="62"/>
      <c r="C69" s="62"/>
      <c r="D69" s="62"/>
      <c r="E69" s="62"/>
      <c r="F69" s="62"/>
      <c r="G69" s="62"/>
      <c r="H69" s="62"/>
    </row>
    <row r="70" spans="1:8" x14ac:dyDescent="0.25">
      <c r="A70" s="62"/>
      <c r="B70" s="62"/>
      <c r="C70" s="62"/>
      <c r="D70" s="62"/>
      <c r="E70" s="62"/>
      <c r="F70" s="62"/>
      <c r="G70" s="62"/>
      <c r="H70" s="62"/>
    </row>
    <row r="71" spans="1:8" x14ac:dyDescent="0.25">
      <c r="A71" s="62"/>
      <c r="B71" s="62"/>
      <c r="C71" s="62"/>
      <c r="D71" s="62"/>
      <c r="E71" s="62"/>
      <c r="F71" s="62"/>
      <c r="G71" s="62"/>
      <c r="H71" s="62"/>
    </row>
    <row r="72" spans="1:8" x14ac:dyDescent="0.25">
      <c r="A72" s="62"/>
      <c r="B72" s="62"/>
      <c r="C72" s="62"/>
      <c r="D72" s="62"/>
      <c r="E72" s="62"/>
      <c r="F72" s="62"/>
      <c r="G72" s="62"/>
      <c r="H72" s="62"/>
    </row>
    <row r="73" spans="1:8" x14ac:dyDescent="0.25">
      <c r="A73" s="62"/>
      <c r="B73" s="62"/>
      <c r="C73" s="62"/>
      <c r="D73" s="62"/>
      <c r="E73" s="62"/>
      <c r="F73" s="62"/>
      <c r="G73" s="62"/>
      <c r="H73" s="62"/>
    </row>
    <row r="74" spans="1:8" x14ac:dyDescent="0.25">
      <c r="A74" s="62"/>
      <c r="B74" s="62"/>
      <c r="C74" s="62"/>
      <c r="D74" s="62"/>
      <c r="E74" s="62"/>
      <c r="F74" s="62"/>
      <c r="G74" s="62"/>
      <c r="H74" s="62"/>
    </row>
    <row r="75" spans="1:8" x14ac:dyDescent="0.25">
      <c r="A75" s="62"/>
      <c r="B75" s="62"/>
      <c r="C75" s="62"/>
      <c r="D75" s="62"/>
      <c r="E75" s="62"/>
      <c r="F75" s="62"/>
      <c r="G75" s="62"/>
      <c r="H75" s="62"/>
    </row>
    <row r="76" spans="1:8" x14ac:dyDescent="0.25">
      <c r="A76" s="62"/>
      <c r="B76" s="62"/>
      <c r="C76" s="62"/>
      <c r="D76" s="62"/>
      <c r="E76" s="62"/>
      <c r="F76" s="62"/>
      <c r="G76" s="62"/>
      <c r="H76" s="62"/>
    </row>
    <row r="77" spans="1:8" x14ac:dyDescent="0.25">
      <c r="A77" s="62"/>
      <c r="B77" s="62"/>
      <c r="C77" s="62"/>
      <c r="D77" s="62"/>
      <c r="E77" s="62"/>
      <c r="F77" s="62"/>
      <c r="G77" s="62"/>
      <c r="H77" s="62"/>
    </row>
    <row r="78" spans="1:8" x14ac:dyDescent="0.25">
      <c r="A78" s="62"/>
      <c r="B78" s="62"/>
      <c r="C78" s="62"/>
      <c r="D78" s="62"/>
      <c r="E78" s="62"/>
      <c r="F78" s="62"/>
      <c r="G78" s="62"/>
      <c r="H78" s="62"/>
    </row>
    <row r="79" spans="1:8" x14ac:dyDescent="0.25">
      <c r="A79" s="62"/>
      <c r="B79" s="62"/>
      <c r="C79" s="62"/>
      <c r="D79" s="62"/>
      <c r="E79" s="62"/>
      <c r="F79" s="62"/>
      <c r="G79" s="62"/>
      <c r="H79" s="62"/>
    </row>
    <row r="80" spans="1:8" x14ac:dyDescent="0.25">
      <c r="A80" s="62"/>
      <c r="B80" s="62"/>
      <c r="C80" s="62"/>
      <c r="D80" s="62"/>
      <c r="E80" s="62"/>
      <c r="F80" s="62"/>
      <c r="G80" s="62"/>
      <c r="H80" s="62"/>
    </row>
    <row r="81" spans="1:8" x14ac:dyDescent="0.25">
      <c r="A81" s="62"/>
      <c r="B81" s="62"/>
      <c r="C81" s="62"/>
      <c r="D81" s="62"/>
      <c r="E81" s="62"/>
      <c r="F81" s="62"/>
      <c r="G81" s="62"/>
      <c r="H81" s="62"/>
    </row>
    <row r="82" spans="1:8" x14ac:dyDescent="0.25">
      <c r="A82" s="62"/>
      <c r="B82" s="62"/>
      <c r="C82" s="62"/>
      <c r="D82" s="62"/>
      <c r="E82" s="62"/>
      <c r="F82" s="62"/>
      <c r="G82" s="62"/>
      <c r="H82" s="62"/>
    </row>
    <row r="83" spans="1:8" x14ac:dyDescent="0.25">
      <c r="A83" s="62"/>
      <c r="B83" s="62"/>
      <c r="C83" s="62"/>
      <c r="D83" s="62"/>
      <c r="E83" s="62"/>
      <c r="F83" s="62"/>
      <c r="G83" s="62"/>
      <c r="H83" s="62"/>
    </row>
    <row r="84" spans="1:8" x14ac:dyDescent="0.25">
      <c r="A84" s="62"/>
      <c r="B84" s="62"/>
      <c r="C84" s="62"/>
      <c r="D84" s="62"/>
      <c r="E84" s="62"/>
      <c r="F84" s="62"/>
      <c r="G84" s="62"/>
      <c r="H84" s="62"/>
    </row>
    <row r="85" spans="1:8" x14ac:dyDescent="0.25">
      <c r="A85" s="62"/>
      <c r="B85" s="62"/>
      <c r="C85" s="62"/>
      <c r="D85" s="62"/>
      <c r="E85" s="62"/>
      <c r="F85" s="62"/>
      <c r="G85" s="62"/>
      <c r="H85" s="62"/>
    </row>
    <row r="86" spans="1:8" x14ac:dyDescent="0.25">
      <c r="A86" s="62"/>
      <c r="B86" s="62"/>
      <c r="C86" s="62"/>
      <c r="D86" s="62"/>
      <c r="E86" s="62"/>
      <c r="F86" s="62"/>
      <c r="G86" s="62"/>
      <c r="H86" s="62"/>
    </row>
    <row r="87" spans="1:8" x14ac:dyDescent="0.25">
      <c r="A87" s="62"/>
      <c r="B87" s="62"/>
      <c r="C87" s="62"/>
      <c r="D87" s="62"/>
      <c r="E87" s="62"/>
      <c r="F87" s="62"/>
      <c r="G87" s="62"/>
      <c r="H87" s="62"/>
    </row>
    <row r="88" spans="1:8" x14ac:dyDescent="0.25">
      <c r="A88" s="62"/>
      <c r="B88" s="62"/>
      <c r="C88" s="62"/>
      <c r="D88" s="62"/>
      <c r="E88" s="62"/>
      <c r="F88" s="62"/>
      <c r="G88" s="62"/>
      <c r="H88" s="62"/>
    </row>
    <row r="89" spans="1:8" x14ac:dyDescent="0.25">
      <c r="A89" s="62"/>
      <c r="B89" s="62"/>
      <c r="C89" s="62"/>
      <c r="D89" s="62"/>
      <c r="E89" s="62"/>
      <c r="F89" s="62"/>
      <c r="G89" s="62"/>
      <c r="H89" s="62"/>
    </row>
    <row r="90" spans="1:8" x14ac:dyDescent="0.25">
      <c r="A90" s="62"/>
      <c r="B90" s="62"/>
      <c r="C90" s="62"/>
      <c r="D90" s="62"/>
      <c r="E90" s="62"/>
      <c r="F90" s="62"/>
      <c r="G90" s="62"/>
      <c r="H90" s="62"/>
    </row>
    <row r="91" spans="1:8" x14ac:dyDescent="0.25">
      <c r="A91" s="62"/>
      <c r="B91" s="62"/>
      <c r="C91" s="62"/>
      <c r="D91" s="62"/>
      <c r="E91" s="62"/>
      <c r="F91" s="62"/>
      <c r="G91" s="62"/>
      <c r="H91" s="62"/>
    </row>
    <row r="92" spans="1:8" x14ac:dyDescent="0.25">
      <c r="A92" s="62"/>
      <c r="B92" s="62"/>
      <c r="C92" s="62"/>
      <c r="D92" s="62"/>
      <c r="E92" s="62"/>
      <c r="F92" s="62"/>
      <c r="G92" s="62"/>
      <c r="H92" s="62"/>
    </row>
    <row r="93" spans="1:8" x14ac:dyDescent="0.25">
      <c r="A93" s="62"/>
      <c r="B93" s="62"/>
      <c r="C93" s="62"/>
      <c r="D93" s="62"/>
      <c r="E93" s="62"/>
      <c r="F93" s="62"/>
      <c r="G93" s="62"/>
      <c r="H93" s="62"/>
    </row>
    <row r="94" spans="1:8" x14ac:dyDescent="0.25">
      <c r="A94" s="62"/>
      <c r="B94" s="62"/>
      <c r="C94" s="62"/>
      <c r="D94" s="62"/>
      <c r="E94" s="62"/>
      <c r="F94" s="62"/>
      <c r="G94" s="62"/>
      <c r="H94" s="62"/>
    </row>
    <row r="95" spans="1:8" x14ac:dyDescent="0.25">
      <c r="A95" s="62"/>
      <c r="B95" s="62"/>
      <c r="C95" s="62"/>
      <c r="D95" s="62"/>
      <c r="E95" s="62"/>
      <c r="F95" s="62"/>
      <c r="G95" s="62"/>
      <c r="H95" s="62"/>
    </row>
    <row r="96" spans="1:8" x14ac:dyDescent="0.25">
      <c r="A96" s="62"/>
      <c r="B96" s="62"/>
      <c r="C96" s="62"/>
      <c r="D96" s="62"/>
      <c r="E96" s="62"/>
      <c r="F96" s="62"/>
      <c r="G96" s="62"/>
      <c r="H96" s="62"/>
    </row>
    <row r="97" spans="1:8" x14ac:dyDescent="0.25">
      <c r="A97" s="62"/>
      <c r="B97" s="62"/>
      <c r="C97" s="62"/>
      <c r="D97" s="62"/>
      <c r="E97" s="62"/>
      <c r="F97" s="62"/>
      <c r="G97" s="62"/>
      <c r="H97" s="62"/>
    </row>
    <row r="98" spans="1:8" x14ac:dyDescent="0.25">
      <c r="A98" s="62"/>
      <c r="B98" s="62"/>
      <c r="C98" s="62"/>
      <c r="D98" s="62"/>
      <c r="E98" s="62"/>
      <c r="F98" s="62"/>
      <c r="G98" s="62"/>
      <c r="H98" s="62"/>
    </row>
    <row r="99" spans="1:8" x14ac:dyDescent="0.25">
      <c r="A99" s="62"/>
      <c r="B99" s="62"/>
      <c r="C99" s="62"/>
      <c r="D99" s="62"/>
      <c r="E99" s="62"/>
      <c r="F99" s="62"/>
      <c r="G99" s="62"/>
      <c r="H99" s="62"/>
    </row>
    <row r="100" spans="1:8" x14ac:dyDescent="0.25">
      <c r="A100" s="62"/>
      <c r="B100" s="62"/>
      <c r="C100" s="62"/>
      <c r="D100" s="62"/>
      <c r="E100" s="62"/>
      <c r="F100" s="62"/>
      <c r="G100" s="62"/>
      <c r="H100" s="62"/>
    </row>
    <row r="101" spans="1:8" x14ac:dyDescent="0.25">
      <c r="A101" s="62"/>
      <c r="B101" s="62"/>
      <c r="C101" s="62"/>
      <c r="D101" s="62"/>
      <c r="E101" s="62"/>
      <c r="F101" s="62"/>
      <c r="G101" s="62"/>
      <c r="H101" s="62"/>
    </row>
    <row r="102" spans="1:8" x14ac:dyDescent="0.25">
      <c r="A102" s="62"/>
      <c r="B102" s="62"/>
      <c r="C102" s="62"/>
      <c r="D102" s="62"/>
      <c r="E102" s="62"/>
      <c r="F102" s="62"/>
      <c r="G102" s="62"/>
      <c r="H102" s="62"/>
    </row>
    <row r="103" spans="1:8" x14ac:dyDescent="0.25">
      <c r="A103" s="62"/>
      <c r="B103" s="62"/>
      <c r="C103" s="62"/>
      <c r="D103" s="62"/>
      <c r="E103" s="62"/>
      <c r="F103" s="62"/>
      <c r="G103" s="62"/>
      <c r="H103" s="62"/>
    </row>
    <row r="104" spans="1:8" x14ac:dyDescent="0.25">
      <c r="A104" s="62"/>
      <c r="B104" s="62"/>
      <c r="C104" s="62"/>
      <c r="D104" s="62"/>
      <c r="E104" s="62"/>
      <c r="F104" s="62"/>
      <c r="G104" s="62"/>
      <c r="H104" s="62"/>
    </row>
    <row r="105" spans="1:8" x14ac:dyDescent="0.25">
      <c r="A105" s="62"/>
      <c r="B105" s="62"/>
      <c r="C105" s="62"/>
      <c r="D105" s="62"/>
      <c r="E105" s="62"/>
      <c r="F105" s="62"/>
      <c r="G105" s="62"/>
      <c r="H105" s="62"/>
    </row>
    <row r="106" spans="1:8" x14ac:dyDescent="0.25">
      <c r="A106" s="62"/>
      <c r="B106" s="62"/>
      <c r="C106" s="62"/>
      <c r="D106" s="62"/>
      <c r="E106" s="62"/>
      <c r="F106" s="62"/>
      <c r="G106" s="62"/>
      <c r="H106" s="62"/>
    </row>
    <row r="107" spans="1:8" x14ac:dyDescent="0.25">
      <c r="A107" s="62"/>
      <c r="B107" s="62"/>
      <c r="C107" s="62"/>
      <c r="D107" s="62"/>
      <c r="E107" s="62"/>
      <c r="F107" s="62"/>
      <c r="G107" s="62"/>
      <c r="H107" s="62"/>
    </row>
    <row r="108" spans="1:8" x14ac:dyDescent="0.25">
      <c r="A108" s="62"/>
      <c r="B108" s="62"/>
      <c r="C108" s="62"/>
      <c r="D108" s="62"/>
      <c r="E108" s="62"/>
      <c r="F108" s="62"/>
      <c r="G108" s="62"/>
      <c r="H108" s="62"/>
    </row>
    <row r="109" spans="1:8" x14ac:dyDescent="0.25">
      <c r="A109" s="62"/>
      <c r="B109" s="62"/>
      <c r="C109" s="62"/>
      <c r="D109" s="62"/>
      <c r="E109" s="62"/>
      <c r="F109" s="62"/>
      <c r="G109" s="62"/>
      <c r="H109" s="62"/>
    </row>
    <row r="110" spans="1:8" x14ac:dyDescent="0.25">
      <c r="A110" s="62"/>
      <c r="B110" s="62"/>
      <c r="C110" s="62"/>
      <c r="D110" s="62"/>
      <c r="E110" s="62"/>
      <c r="F110" s="62"/>
      <c r="G110" s="62"/>
      <c r="H110" s="62"/>
    </row>
    <row r="111" spans="1:8" x14ac:dyDescent="0.25">
      <c r="A111" s="62"/>
      <c r="B111" s="62"/>
      <c r="C111" s="62"/>
      <c r="D111" s="62"/>
      <c r="E111" s="62"/>
      <c r="F111" s="62"/>
      <c r="G111" s="62"/>
      <c r="H111" s="62"/>
    </row>
    <row r="112" spans="1:8" x14ac:dyDescent="0.25">
      <c r="A112" s="62"/>
      <c r="B112" s="62"/>
      <c r="C112" s="62"/>
      <c r="D112" s="62"/>
      <c r="E112" s="62"/>
      <c r="F112" s="62"/>
      <c r="G112" s="62"/>
      <c r="H112" s="62"/>
    </row>
    <row r="113" spans="1:8" x14ac:dyDescent="0.25">
      <c r="A113" s="62"/>
      <c r="B113" s="62"/>
      <c r="C113" s="62"/>
      <c r="D113" s="62"/>
      <c r="E113" s="62"/>
      <c r="F113" s="62"/>
      <c r="G113" s="62"/>
      <c r="H113" s="62"/>
    </row>
    <row r="114" spans="1:8" x14ac:dyDescent="0.25">
      <c r="A114" s="62"/>
      <c r="B114" s="62"/>
      <c r="C114" s="62"/>
      <c r="D114" s="62"/>
      <c r="E114" s="62"/>
      <c r="F114" s="62"/>
      <c r="G114" s="62"/>
      <c r="H114" s="62"/>
    </row>
    <row r="115" spans="1:8" x14ac:dyDescent="0.25">
      <c r="A115" s="63"/>
      <c r="B115" s="63"/>
      <c r="C115" s="63"/>
      <c r="D115" s="63"/>
      <c r="E115" s="63"/>
      <c r="F115" s="63"/>
      <c r="G115" s="63"/>
      <c r="H115" s="63"/>
    </row>
    <row r="116" spans="1:8" x14ac:dyDescent="0.25">
      <c r="A116" s="63"/>
      <c r="B116" s="63"/>
      <c r="C116" s="63"/>
      <c r="D116" s="63"/>
      <c r="E116" s="63"/>
      <c r="F116" s="63"/>
      <c r="G116" s="63"/>
      <c r="H116" s="63"/>
    </row>
    <row r="117" spans="1:8" x14ac:dyDescent="0.25">
      <c r="A117" s="63"/>
      <c r="B117" s="63"/>
      <c r="C117" s="63"/>
      <c r="D117" s="63"/>
      <c r="E117" s="63"/>
      <c r="F117" s="63"/>
      <c r="G117" s="63"/>
      <c r="H117" s="63"/>
    </row>
  </sheetData>
  <sheetProtection algorithmName="SHA-512" hashValue="IBX5CHcHV/lJCL30cX7d6jFk3C5Ue5wqktqTHWu0gFRjV9IfHT5unDcE3i2zaaTyxzkGodWDOw4ZuUBozYfNSA==" saltValue="k97vjIdgCdypoBNoNAK4aw==" spinCount="100000" sheet="1" objects="1" scenarios="1"/>
  <mergeCells count="45">
    <mergeCell ref="E11:F11"/>
    <mergeCell ref="G11:H11"/>
    <mergeCell ref="G37:H37"/>
    <mergeCell ref="A39:C39"/>
    <mergeCell ref="A42:C42"/>
    <mergeCell ref="E37:F37"/>
    <mergeCell ref="C16:D16"/>
    <mergeCell ref="E16:F16"/>
    <mergeCell ref="G16:H16"/>
    <mergeCell ref="C36:D36"/>
    <mergeCell ref="G36:H36"/>
    <mergeCell ref="C24:H24"/>
    <mergeCell ref="C20:H20"/>
    <mergeCell ref="C32:H32"/>
    <mergeCell ref="A13:C13"/>
    <mergeCell ref="C22:H22"/>
    <mergeCell ref="C11:D11"/>
    <mergeCell ref="C17:H17"/>
    <mergeCell ref="A14:C14"/>
    <mergeCell ref="A2:C2"/>
    <mergeCell ref="A12:C12"/>
    <mergeCell ref="F2:H2"/>
    <mergeCell ref="F3:H3"/>
    <mergeCell ref="F4:H4"/>
    <mergeCell ref="G7:H7"/>
    <mergeCell ref="E7:F7"/>
    <mergeCell ref="C7:D7"/>
    <mergeCell ref="C8:D8"/>
    <mergeCell ref="E10:F10"/>
    <mergeCell ref="C9:H9"/>
    <mergeCell ref="G10:H10"/>
    <mergeCell ref="C10:D10"/>
    <mergeCell ref="C23:H23"/>
    <mergeCell ref="A18:H18"/>
    <mergeCell ref="A19:H19"/>
    <mergeCell ref="C21:H21"/>
    <mergeCell ref="C35:D35"/>
    <mergeCell ref="G35:H35"/>
    <mergeCell ref="C27:H27"/>
    <mergeCell ref="A28:H28"/>
    <mergeCell ref="A29:H29"/>
    <mergeCell ref="C25:H25"/>
    <mergeCell ref="C26:H26"/>
    <mergeCell ref="C31:H31"/>
    <mergeCell ref="A34:C34"/>
  </mergeCells>
  <dataValidations count="4">
    <dataValidation type="list" allowBlank="1" showInputMessage="1" showErrorMessage="1" sqref="C8">
      <formula1>Antragsverfahren</formula1>
    </dataValidation>
    <dataValidation type="list" allowBlank="1" showInputMessage="1" showErrorMessage="1" sqref="C9">
      <formula1>Intervention</formula1>
    </dataValidation>
    <dataValidation type="list" allowBlank="1" showInputMessage="1" showErrorMessage="1" sqref="C20:H20">
      <formula1>"bitte auswählen, Erstantrag, Änderungsantrag"</formula1>
    </dataValidation>
    <dataValidation type="list" allowBlank="1" showInputMessage="1" showErrorMessage="1" sqref="C32:H32">
      <formula1>"bitte auswählen, Bremen, Bremerhaven, Bremen und Bremerhaven"</formula1>
    </dataValidation>
  </dataValidation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8" fitToHeight="0" orientation="portrait" r:id="rId1"/>
  <headerFooter>
    <oddHeader>&amp;L&amp;G&amp;R&amp;G</oddHeader>
    <oddFooter>&amp;L&amp;9
&amp;F
&amp;A&amp;C&amp;9Finanzantrag_SEK_V4_5_210415&amp;R&amp;9Seite  &amp;P von &amp;N</oddFoot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6"/>
  <sheetViews>
    <sheetView zoomScale="90" zoomScaleNormal="90" workbookViewId="0">
      <selection activeCell="A10" sqref="A10"/>
    </sheetView>
  </sheetViews>
  <sheetFormatPr baseColWidth="10" defaultColWidth="11.44140625" defaultRowHeight="13.2" x14ac:dyDescent="0.25"/>
  <cols>
    <col min="1" max="1" width="53.5546875" style="66" customWidth="1"/>
    <col min="2" max="2" width="21.44140625" style="66" bestFit="1" customWidth="1"/>
    <col min="3" max="3" width="21.44140625" style="66" customWidth="1"/>
    <col min="4" max="4" width="11.44140625" style="66"/>
    <col min="5" max="5" width="14.88671875" style="66" bestFit="1" customWidth="1"/>
    <col min="6" max="6" width="11.44140625" style="66"/>
    <col min="7" max="7" width="12.5546875" style="66" bestFit="1" customWidth="1"/>
    <col min="8" max="8" width="13" style="66" bestFit="1" customWidth="1"/>
    <col min="9" max="16384" width="11.44140625" style="66"/>
  </cols>
  <sheetData>
    <row r="1" spans="1:9" x14ac:dyDescent="0.25">
      <c r="D1" s="231"/>
    </row>
    <row r="2" spans="1:9" x14ac:dyDescent="0.25">
      <c r="A2" s="67" t="s">
        <v>130</v>
      </c>
      <c r="C2" s="233" t="s">
        <v>193</v>
      </c>
      <c r="D2" s="232"/>
      <c r="E2" s="233" t="s">
        <v>194</v>
      </c>
    </row>
    <row r="3" spans="1:9" x14ac:dyDescent="0.25">
      <c r="A3" s="235" t="s">
        <v>350</v>
      </c>
      <c r="C3" s="303" t="s">
        <v>350</v>
      </c>
      <c r="D3" s="232"/>
      <c r="E3" s="235" t="s">
        <v>350</v>
      </c>
    </row>
    <row r="4" spans="1:9" x14ac:dyDescent="0.25">
      <c r="A4" s="235" t="s">
        <v>179</v>
      </c>
      <c r="C4" s="303" t="s">
        <v>195</v>
      </c>
      <c r="D4" s="232"/>
      <c r="E4" s="253" t="s">
        <v>199</v>
      </c>
    </row>
    <row r="5" spans="1:9" x14ac:dyDescent="0.25">
      <c r="A5" s="235" t="s">
        <v>165</v>
      </c>
      <c r="C5" s="303" t="s">
        <v>196</v>
      </c>
      <c r="D5" s="232"/>
      <c r="E5" s="253" t="s">
        <v>195</v>
      </c>
    </row>
    <row r="6" spans="1:9" x14ac:dyDescent="0.25">
      <c r="A6" s="235" t="s">
        <v>180</v>
      </c>
      <c r="C6" s="303" t="s">
        <v>197</v>
      </c>
      <c r="D6" s="232"/>
      <c r="E6" s="253"/>
    </row>
    <row r="7" spans="1:9" x14ac:dyDescent="0.25">
      <c r="C7" s="303" t="s">
        <v>198</v>
      </c>
      <c r="D7" s="232"/>
      <c r="E7" s="253"/>
    </row>
    <row r="8" spans="1:9" x14ac:dyDescent="0.25">
      <c r="C8" s="303" t="s">
        <v>282</v>
      </c>
      <c r="D8" s="232"/>
      <c r="E8" s="253"/>
    </row>
    <row r="9" spans="1:9" x14ac:dyDescent="0.25">
      <c r="C9" s="304"/>
      <c r="D9" s="232"/>
      <c r="E9" s="253"/>
    </row>
    <row r="10" spans="1:9" x14ac:dyDescent="0.25">
      <c r="C10" s="305"/>
      <c r="E10" s="253"/>
    </row>
    <row r="11" spans="1:9" s="270" customFormat="1" x14ac:dyDescent="0.25">
      <c r="C11" s="306"/>
      <c r="E11" s="266"/>
    </row>
    <row r="12" spans="1:9" s="270" customFormat="1" x14ac:dyDescent="0.25">
      <c r="C12" s="305"/>
      <c r="E12" s="266"/>
    </row>
    <row r="15" spans="1:9" x14ac:dyDescent="0.25">
      <c r="A15" s="111" t="s">
        <v>128</v>
      </c>
      <c r="B15" s="112" t="s">
        <v>224</v>
      </c>
      <c r="C15" s="113" t="s">
        <v>214</v>
      </c>
      <c r="D15" s="67" t="s">
        <v>345</v>
      </c>
      <c r="E15" s="216" t="s">
        <v>336</v>
      </c>
      <c r="F15" s="67" t="s">
        <v>176</v>
      </c>
      <c r="G15" s="67" t="s">
        <v>362</v>
      </c>
      <c r="H15" s="67" t="s">
        <v>360</v>
      </c>
      <c r="I15" s="67" t="s">
        <v>361</v>
      </c>
    </row>
    <row r="16" spans="1:9" x14ac:dyDescent="0.25">
      <c r="A16" s="257" t="s">
        <v>350</v>
      </c>
      <c r="B16" s="234" t="s">
        <v>351</v>
      </c>
      <c r="C16" s="258" t="s">
        <v>351</v>
      </c>
      <c r="D16" s="259" t="s">
        <v>351</v>
      </c>
      <c r="E16" s="236" t="s">
        <v>351</v>
      </c>
      <c r="F16" s="259" t="s">
        <v>351</v>
      </c>
      <c r="G16" s="259" t="s">
        <v>351</v>
      </c>
      <c r="H16" s="259" t="s">
        <v>351</v>
      </c>
      <c r="I16" s="259" t="s">
        <v>351</v>
      </c>
    </row>
    <row r="17" spans="1:9" x14ac:dyDescent="0.25">
      <c r="A17" s="237" t="s">
        <v>280</v>
      </c>
      <c r="B17" s="238" t="s">
        <v>282</v>
      </c>
      <c r="C17" s="239" t="s">
        <v>225</v>
      </c>
      <c r="D17" s="239" t="s">
        <v>225</v>
      </c>
      <c r="E17" s="239" t="s">
        <v>337</v>
      </c>
      <c r="F17" s="240" t="s">
        <v>225</v>
      </c>
      <c r="G17" s="240" t="s">
        <v>225</v>
      </c>
      <c r="H17" s="240" t="s">
        <v>225</v>
      </c>
      <c r="I17" s="240" t="s">
        <v>225</v>
      </c>
    </row>
    <row r="18" spans="1:9" x14ac:dyDescent="0.25">
      <c r="A18" s="237" t="s">
        <v>281</v>
      </c>
      <c r="B18" s="238" t="s">
        <v>282</v>
      </c>
      <c r="C18" s="239" t="s">
        <v>225</v>
      </c>
      <c r="D18" s="239" t="s">
        <v>225</v>
      </c>
      <c r="E18" s="239" t="s">
        <v>337</v>
      </c>
      <c r="F18" s="240" t="s">
        <v>225</v>
      </c>
      <c r="G18" s="240" t="s">
        <v>225</v>
      </c>
      <c r="H18" s="240" t="s">
        <v>225</v>
      </c>
      <c r="I18" s="240" t="s">
        <v>225</v>
      </c>
    </row>
    <row r="19" spans="1:9" x14ac:dyDescent="0.25">
      <c r="A19" s="241" t="s">
        <v>279</v>
      </c>
      <c r="B19" s="242" t="s">
        <v>215</v>
      </c>
      <c r="C19" s="239" t="s">
        <v>225</v>
      </c>
      <c r="D19" s="239" t="s">
        <v>225</v>
      </c>
      <c r="E19" s="239" t="s">
        <v>337</v>
      </c>
      <c r="F19" s="240" t="s">
        <v>225</v>
      </c>
      <c r="G19" s="240" t="s">
        <v>225</v>
      </c>
      <c r="H19" s="240" t="s">
        <v>225</v>
      </c>
      <c r="I19" s="240" t="s">
        <v>225</v>
      </c>
    </row>
    <row r="20" spans="1:9" s="270" customFormat="1" x14ac:dyDescent="0.25">
      <c r="A20" s="307" t="s">
        <v>478</v>
      </c>
      <c r="B20" s="242"/>
      <c r="C20" s="239"/>
      <c r="D20" s="239"/>
      <c r="E20" s="239"/>
      <c r="F20" s="240"/>
      <c r="G20" s="240"/>
      <c r="H20" s="240"/>
      <c r="I20" s="240"/>
    </row>
    <row r="21" spans="1:9" ht="26.4" x14ac:dyDescent="0.25">
      <c r="A21" s="243" t="s">
        <v>216</v>
      </c>
      <c r="B21" s="242" t="s">
        <v>217</v>
      </c>
      <c r="C21" s="239" t="s">
        <v>225</v>
      </c>
      <c r="D21" s="239" t="s">
        <v>225</v>
      </c>
      <c r="E21" s="239" t="s">
        <v>338</v>
      </c>
      <c r="F21" s="240" t="s">
        <v>225</v>
      </c>
      <c r="G21" s="240" t="s">
        <v>225</v>
      </c>
      <c r="H21" s="240" t="s">
        <v>225</v>
      </c>
      <c r="I21" s="240" t="s">
        <v>225</v>
      </c>
    </row>
    <row r="22" spans="1:9" x14ac:dyDescent="0.25">
      <c r="A22" s="243" t="s">
        <v>218</v>
      </c>
      <c r="B22" s="263" t="s">
        <v>195</v>
      </c>
      <c r="C22" s="242" t="s">
        <v>225</v>
      </c>
      <c r="D22" s="239" t="s">
        <v>377</v>
      </c>
      <c r="E22" s="239" t="s">
        <v>338</v>
      </c>
      <c r="F22" s="240">
        <v>17.5</v>
      </c>
      <c r="G22" s="240" t="s">
        <v>199</v>
      </c>
      <c r="H22" s="261" t="s">
        <v>195</v>
      </c>
      <c r="I22" s="240">
        <v>368</v>
      </c>
    </row>
    <row r="23" spans="1:9" s="270" customFormat="1" x14ac:dyDescent="0.25">
      <c r="A23" s="307" t="s">
        <v>479</v>
      </c>
      <c r="B23" s="263"/>
      <c r="C23" s="242"/>
      <c r="D23" s="239"/>
      <c r="E23" s="239"/>
      <c r="F23" s="240"/>
      <c r="G23" s="240"/>
      <c r="H23" s="261"/>
      <c r="I23" s="240"/>
    </row>
    <row r="24" spans="1:9" s="270" customFormat="1" x14ac:dyDescent="0.25">
      <c r="A24" s="307" t="s">
        <v>372</v>
      </c>
      <c r="B24" s="263"/>
      <c r="C24" s="242"/>
      <c r="D24" s="239"/>
      <c r="E24" s="239"/>
      <c r="F24" s="240"/>
      <c r="G24" s="240"/>
      <c r="H24" s="261"/>
      <c r="I24" s="240"/>
    </row>
    <row r="25" spans="1:9" x14ac:dyDescent="0.25">
      <c r="A25" s="244" t="s">
        <v>287</v>
      </c>
      <c r="B25" s="245" t="s">
        <v>288</v>
      </c>
      <c r="C25" s="239" t="s">
        <v>288</v>
      </c>
      <c r="D25" s="239" t="s">
        <v>288</v>
      </c>
      <c r="E25" s="239" t="s">
        <v>338</v>
      </c>
      <c r="F25" s="240" t="s">
        <v>288</v>
      </c>
      <c r="G25" s="240" t="s">
        <v>225</v>
      </c>
      <c r="H25" s="240" t="s">
        <v>225</v>
      </c>
      <c r="I25" s="240" t="s">
        <v>225</v>
      </c>
    </row>
    <row r="26" spans="1:9" x14ac:dyDescent="0.25">
      <c r="A26" s="307" t="s">
        <v>374</v>
      </c>
      <c r="B26" s="245" t="s">
        <v>289</v>
      </c>
      <c r="C26" s="246" t="s">
        <v>225</v>
      </c>
      <c r="D26" s="246" t="s">
        <v>225</v>
      </c>
      <c r="E26" s="239" t="s">
        <v>339</v>
      </c>
      <c r="F26" s="240" t="s">
        <v>225</v>
      </c>
      <c r="G26" s="240" t="s">
        <v>225</v>
      </c>
      <c r="H26" s="240" t="s">
        <v>225</v>
      </c>
      <c r="I26" s="240" t="s">
        <v>225</v>
      </c>
    </row>
    <row r="27" spans="1:9" x14ac:dyDescent="0.25">
      <c r="A27" s="307" t="s">
        <v>371</v>
      </c>
      <c r="B27" s="245" t="s">
        <v>195</v>
      </c>
      <c r="C27" s="246" t="s">
        <v>225</v>
      </c>
      <c r="D27" s="246" t="s">
        <v>225</v>
      </c>
      <c r="E27" s="239" t="s">
        <v>339</v>
      </c>
      <c r="F27" s="240" t="s">
        <v>225</v>
      </c>
      <c r="G27" s="240" t="s">
        <v>225</v>
      </c>
      <c r="H27" s="240" t="s">
        <v>225</v>
      </c>
      <c r="I27" s="240" t="s">
        <v>225</v>
      </c>
    </row>
    <row r="28" spans="1:9" x14ac:dyDescent="0.25">
      <c r="A28" s="307" t="s">
        <v>370</v>
      </c>
      <c r="B28" s="245" t="s">
        <v>195</v>
      </c>
      <c r="C28" s="246" t="s">
        <v>225</v>
      </c>
      <c r="D28" s="246" t="s">
        <v>225</v>
      </c>
      <c r="E28" s="239" t="s">
        <v>339</v>
      </c>
      <c r="F28" s="240" t="s">
        <v>225</v>
      </c>
      <c r="G28" s="240" t="s">
        <v>225</v>
      </c>
      <c r="H28" s="240" t="s">
        <v>225</v>
      </c>
      <c r="I28" s="240" t="s">
        <v>225</v>
      </c>
    </row>
    <row r="29" spans="1:9" s="270" customFormat="1" x14ac:dyDescent="0.25">
      <c r="A29" s="307" t="s">
        <v>481</v>
      </c>
      <c r="B29" s="245"/>
      <c r="C29" s="246"/>
      <c r="D29" s="246"/>
      <c r="E29" s="239"/>
      <c r="F29" s="240"/>
      <c r="G29" s="240"/>
      <c r="H29" s="240"/>
      <c r="I29" s="240"/>
    </row>
    <row r="30" spans="1:9" x14ac:dyDescent="0.25">
      <c r="A30" s="243" t="s">
        <v>219</v>
      </c>
      <c r="B30" s="242" t="s">
        <v>215</v>
      </c>
      <c r="C30" s="242" t="s">
        <v>225</v>
      </c>
      <c r="D30" s="242" t="s">
        <v>225</v>
      </c>
      <c r="E30" s="239" t="s">
        <v>340</v>
      </c>
      <c r="F30" s="240" t="s">
        <v>225</v>
      </c>
      <c r="G30" s="240" t="s">
        <v>225</v>
      </c>
      <c r="H30" s="240" t="s">
        <v>225</v>
      </c>
      <c r="I30" s="240" t="s">
        <v>225</v>
      </c>
    </row>
    <row r="31" spans="1:9" ht="26.4" x14ac:dyDescent="0.25">
      <c r="A31" s="243" t="s">
        <v>220</v>
      </c>
      <c r="B31" s="242" t="s">
        <v>215</v>
      </c>
      <c r="C31" s="242" t="s">
        <v>225</v>
      </c>
      <c r="D31" s="242" t="s">
        <v>225</v>
      </c>
      <c r="E31" s="239" t="s">
        <v>340</v>
      </c>
      <c r="F31" s="240" t="s">
        <v>225</v>
      </c>
      <c r="G31" s="240" t="s">
        <v>225</v>
      </c>
      <c r="H31" s="240" t="s">
        <v>225</v>
      </c>
      <c r="I31" s="240" t="s">
        <v>225</v>
      </c>
    </row>
    <row r="32" spans="1:9" x14ac:dyDescent="0.25">
      <c r="A32" s="248" t="s">
        <v>270</v>
      </c>
      <c r="B32" s="242" t="s">
        <v>215</v>
      </c>
      <c r="C32" s="242" t="s">
        <v>225</v>
      </c>
      <c r="D32" s="242" t="s">
        <v>225</v>
      </c>
      <c r="E32" s="239" t="s">
        <v>340</v>
      </c>
      <c r="F32" s="240" t="s">
        <v>225</v>
      </c>
      <c r="G32" s="240" t="s">
        <v>225</v>
      </c>
      <c r="H32" s="240" t="s">
        <v>225</v>
      </c>
      <c r="I32" s="240" t="s">
        <v>225</v>
      </c>
    </row>
    <row r="33" spans="1:9" x14ac:dyDescent="0.25">
      <c r="A33" s="248" t="s">
        <v>271</v>
      </c>
      <c r="B33" s="242" t="s">
        <v>195</v>
      </c>
      <c r="C33" s="242" t="s">
        <v>225</v>
      </c>
      <c r="D33" s="239" t="s">
        <v>177</v>
      </c>
      <c r="E33" s="239" t="s">
        <v>340</v>
      </c>
      <c r="F33" s="240">
        <v>17.5</v>
      </c>
      <c r="G33" s="240" t="s">
        <v>199</v>
      </c>
      <c r="H33" s="261" t="s">
        <v>195</v>
      </c>
      <c r="I33" s="240">
        <v>368</v>
      </c>
    </row>
    <row r="34" spans="1:9" x14ac:dyDescent="0.25">
      <c r="A34" s="248" t="s">
        <v>272</v>
      </c>
      <c r="B34" s="249" t="s">
        <v>267</v>
      </c>
      <c r="C34" s="250" t="s">
        <v>267</v>
      </c>
      <c r="D34" s="239" t="s">
        <v>225</v>
      </c>
      <c r="E34" s="239" t="s">
        <v>340</v>
      </c>
      <c r="F34" s="240" t="s">
        <v>225</v>
      </c>
      <c r="G34" s="240" t="s">
        <v>225</v>
      </c>
      <c r="H34" s="240" t="s">
        <v>225</v>
      </c>
      <c r="I34" s="240" t="s">
        <v>225</v>
      </c>
    </row>
    <row r="35" spans="1:9" x14ac:dyDescent="0.25">
      <c r="A35" s="248" t="s">
        <v>273</v>
      </c>
      <c r="B35" s="242" t="s">
        <v>195</v>
      </c>
      <c r="C35" s="242" t="s">
        <v>225</v>
      </c>
      <c r="D35" s="242" t="s">
        <v>178</v>
      </c>
      <c r="E35" s="239" t="s">
        <v>340</v>
      </c>
      <c r="F35" s="240">
        <v>23</v>
      </c>
      <c r="G35" s="240" t="s">
        <v>199</v>
      </c>
      <c r="H35" s="240" t="s">
        <v>225</v>
      </c>
      <c r="I35" s="240" t="s">
        <v>225</v>
      </c>
    </row>
    <row r="36" spans="1:9" x14ac:dyDescent="0.25">
      <c r="A36" s="248" t="s">
        <v>274</v>
      </c>
      <c r="B36" s="249" t="s">
        <v>267</v>
      </c>
      <c r="C36" s="250" t="s">
        <v>267</v>
      </c>
      <c r="D36" s="242" t="s">
        <v>225</v>
      </c>
      <c r="E36" s="239" t="s">
        <v>340</v>
      </c>
      <c r="F36" s="240" t="s">
        <v>225</v>
      </c>
      <c r="G36" s="240" t="s">
        <v>225</v>
      </c>
      <c r="H36" s="240" t="s">
        <v>225</v>
      </c>
      <c r="I36" s="240" t="s">
        <v>225</v>
      </c>
    </row>
    <row r="37" spans="1:9" s="270" customFormat="1" x14ac:dyDescent="0.25">
      <c r="A37" s="307" t="s">
        <v>480</v>
      </c>
      <c r="B37" s="249"/>
      <c r="C37" s="250"/>
      <c r="D37" s="242"/>
      <c r="E37" s="239"/>
      <c r="F37" s="240"/>
      <c r="G37" s="240"/>
      <c r="H37" s="240"/>
      <c r="I37" s="240"/>
    </row>
    <row r="38" spans="1:9" x14ac:dyDescent="0.25">
      <c r="A38" s="247" t="s">
        <v>290</v>
      </c>
      <c r="B38" s="246" t="s">
        <v>221</v>
      </c>
      <c r="C38" s="242" t="s">
        <v>225</v>
      </c>
      <c r="D38" s="246" t="s">
        <v>225</v>
      </c>
      <c r="E38" s="251" t="s">
        <v>341</v>
      </c>
      <c r="F38" s="240" t="s">
        <v>225</v>
      </c>
      <c r="G38" s="240" t="s">
        <v>225</v>
      </c>
      <c r="H38" s="240" t="s">
        <v>225</v>
      </c>
      <c r="I38" s="240" t="s">
        <v>225</v>
      </c>
    </row>
    <row r="39" spans="1:9" x14ac:dyDescent="0.25">
      <c r="A39" s="247" t="s">
        <v>291</v>
      </c>
      <c r="B39" s="242" t="s">
        <v>221</v>
      </c>
      <c r="C39" s="242" t="s">
        <v>225</v>
      </c>
      <c r="D39" s="242" t="s">
        <v>225</v>
      </c>
      <c r="E39" s="251" t="s">
        <v>341</v>
      </c>
      <c r="F39" s="240" t="s">
        <v>225</v>
      </c>
      <c r="G39" s="240" t="s">
        <v>225</v>
      </c>
      <c r="H39" s="240" t="s">
        <v>225</v>
      </c>
      <c r="I39" s="240" t="s">
        <v>225</v>
      </c>
    </row>
    <row r="40" spans="1:9" x14ac:dyDescent="0.25">
      <c r="A40" s="247" t="s">
        <v>292</v>
      </c>
      <c r="B40" s="242" t="s">
        <v>222</v>
      </c>
      <c r="C40" s="252" t="s">
        <v>267</v>
      </c>
      <c r="D40" s="242" t="s">
        <v>225</v>
      </c>
      <c r="E40" s="251" t="s">
        <v>341</v>
      </c>
      <c r="F40" s="240" t="s">
        <v>225</v>
      </c>
      <c r="G40" s="240" t="s">
        <v>225</v>
      </c>
      <c r="H40" s="240" t="s">
        <v>225</v>
      </c>
      <c r="I40" s="240" t="s">
        <v>225</v>
      </c>
    </row>
    <row r="41" spans="1:9" x14ac:dyDescent="0.25">
      <c r="A41" s="247" t="s">
        <v>293</v>
      </c>
      <c r="B41" s="242" t="s">
        <v>223</v>
      </c>
      <c r="C41" s="252" t="s">
        <v>267</v>
      </c>
      <c r="D41" s="242" t="s">
        <v>225</v>
      </c>
      <c r="E41" s="251" t="s">
        <v>341</v>
      </c>
      <c r="F41" s="240" t="s">
        <v>225</v>
      </c>
      <c r="G41" s="240" t="s">
        <v>225</v>
      </c>
      <c r="H41" s="240" t="s">
        <v>225</v>
      </c>
      <c r="I41" s="240" t="s">
        <v>225</v>
      </c>
    </row>
    <row r="42" spans="1:9" x14ac:dyDescent="0.25">
      <c r="A42" s="247" t="s">
        <v>294</v>
      </c>
      <c r="B42" s="246" t="s">
        <v>295</v>
      </c>
      <c r="C42" s="252" t="s">
        <v>267</v>
      </c>
      <c r="D42" s="242" t="s">
        <v>225</v>
      </c>
      <c r="E42" s="251" t="s">
        <v>341</v>
      </c>
      <c r="F42" s="240" t="s">
        <v>225</v>
      </c>
      <c r="G42" s="240" t="s">
        <v>225</v>
      </c>
      <c r="H42" s="240" t="s">
        <v>225</v>
      </c>
      <c r="I42" s="240" t="s">
        <v>225</v>
      </c>
    </row>
    <row r="43" spans="1:9" s="270" customFormat="1" x14ac:dyDescent="0.25">
      <c r="A43" s="307" t="s">
        <v>373</v>
      </c>
      <c r="B43" s="308" t="s">
        <v>288</v>
      </c>
      <c r="C43" s="308" t="s">
        <v>288</v>
      </c>
      <c r="D43" s="308" t="s">
        <v>288</v>
      </c>
      <c r="E43" s="239" t="s">
        <v>341</v>
      </c>
      <c r="F43" s="240" t="s">
        <v>225</v>
      </c>
      <c r="G43" s="240" t="s">
        <v>225</v>
      </c>
      <c r="H43" s="240" t="s">
        <v>225</v>
      </c>
      <c r="I43" s="240" t="s">
        <v>225</v>
      </c>
    </row>
    <row r="44" spans="1:9" x14ac:dyDescent="0.25">
      <c r="A44" s="243" t="s">
        <v>378</v>
      </c>
      <c r="B44" s="263" t="s">
        <v>195</v>
      </c>
      <c r="C44" s="242" t="s">
        <v>225</v>
      </c>
      <c r="D44" s="242" t="s">
        <v>225</v>
      </c>
      <c r="E44" s="308" t="s">
        <v>341</v>
      </c>
      <c r="F44" s="240" t="s">
        <v>225</v>
      </c>
      <c r="G44" s="240" t="s">
        <v>225</v>
      </c>
      <c r="H44" s="240" t="s">
        <v>225</v>
      </c>
      <c r="I44" s="240" t="s">
        <v>225</v>
      </c>
    </row>
    <row r="45" spans="1:9" x14ac:dyDescent="0.25">
      <c r="A45" s="235" t="s">
        <v>482</v>
      </c>
      <c r="B45" s="235"/>
      <c r="C45" s="235"/>
      <c r="D45" s="235"/>
      <c r="E45" s="259" t="s">
        <v>341</v>
      </c>
      <c r="F45" s="235"/>
      <c r="G45" s="235"/>
      <c r="H45" s="235"/>
      <c r="I45" s="235"/>
    </row>
    <row r="46" spans="1:9" x14ac:dyDescent="0.25">
      <c r="A46" s="235" t="s">
        <v>483</v>
      </c>
      <c r="B46" s="235"/>
      <c r="C46" s="235"/>
      <c r="D46" s="235"/>
      <c r="E46" s="259" t="s">
        <v>484</v>
      </c>
      <c r="F46" s="235"/>
      <c r="G46" s="235"/>
      <c r="H46" s="235"/>
      <c r="I46" s="235"/>
    </row>
  </sheetData>
  <pageMargins left="0.70866141732283472" right="0.70866141732283472" top="0.78740157480314965" bottom="0.78740157480314965" header="0.31496062992125984" footer="0.31496062992125984"/>
  <pageSetup paperSize="9" scale="78" orientation="landscape" horizontalDpi="1200" verticalDpi="1200" r:id="rId1"/>
  <headerFooter>
    <oddHeader>&amp;L&amp;G&amp;R&amp;G</oddHeader>
    <oddFooter>&amp;L&amp;9
&amp;F
&amp;A&amp;C&amp;9Finanzantrag_SEK_V4_5_210415&amp;R&amp;9Seite  &amp;P von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212"/>
  <sheetViews>
    <sheetView topLeftCell="A191" zoomScaleNormal="100" workbookViewId="0">
      <selection activeCell="E12" sqref="E12"/>
    </sheetView>
  </sheetViews>
  <sheetFormatPr baseColWidth="10" defaultRowHeight="14.4" x14ac:dyDescent="0.3"/>
  <sheetData>
    <row r="1" spans="1:4" x14ac:dyDescent="0.3">
      <c r="A1" t="s">
        <v>153</v>
      </c>
    </row>
    <row r="3" spans="1:4" x14ac:dyDescent="0.3">
      <c r="B3" t="s">
        <v>154</v>
      </c>
    </row>
    <row r="4" spans="1:4" x14ac:dyDescent="0.3">
      <c r="B4" t="s">
        <v>155</v>
      </c>
    </row>
    <row r="5" spans="1:4" x14ac:dyDescent="0.3">
      <c r="B5" t="s">
        <v>156</v>
      </c>
    </row>
    <row r="6" spans="1:4" x14ac:dyDescent="0.3">
      <c r="B6" t="s">
        <v>157</v>
      </c>
    </row>
    <row r="9" spans="1:4" x14ac:dyDescent="0.3">
      <c r="A9" t="s">
        <v>181</v>
      </c>
      <c r="B9" s="69" t="s">
        <v>182</v>
      </c>
    </row>
    <row r="11" spans="1:4" x14ac:dyDescent="0.3">
      <c r="B11" t="s">
        <v>187</v>
      </c>
      <c r="D11" t="s">
        <v>183</v>
      </c>
    </row>
    <row r="12" spans="1:4" x14ac:dyDescent="0.3">
      <c r="D12" t="s">
        <v>184</v>
      </c>
    </row>
    <row r="13" spans="1:4" x14ac:dyDescent="0.3">
      <c r="D13" t="s">
        <v>185</v>
      </c>
    </row>
    <row r="14" spans="1:4" s="70" customFormat="1" x14ac:dyDescent="0.3">
      <c r="B14" s="70" t="s">
        <v>207</v>
      </c>
    </row>
    <row r="16" spans="1:4" x14ac:dyDescent="0.3">
      <c r="B16" t="s">
        <v>189</v>
      </c>
    </row>
    <row r="17" spans="2:7" x14ac:dyDescent="0.3">
      <c r="B17" t="s">
        <v>188</v>
      </c>
    </row>
    <row r="18" spans="2:7" x14ac:dyDescent="0.3">
      <c r="B18" t="s">
        <v>190</v>
      </c>
    </row>
    <row r="19" spans="2:7" x14ac:dyDescent="0.3">
      <c r="B19" t="s">
        <v>206</v>
      </c>
    </row>
    <row r="20" spans="2:7" s="70" customFormat="1" x14ac:dyDescent="0.3"/>
    <row r="21" spans="2:7" x14ac:dyDescent="0.3">
      <c r="B21" t="s">
        <v>191</v>
      </c>
    </row>
    <row r="22" spans="2:7" x14ac:dyDescent="0.3">
      <c r="B22" s="70" t="s">
        <v>192</v>
      </c>
    </row>
    <row r="24" spans="2:7" x14ac:dyDescent="0.3">
      <c r="B24" t="s">
        <v>204</v>
      </c>
      <c r="D24" t="s">
        <v>201</v>
      </c>
    </row>
    <row r="25" spans="2:7" x14ac:dyDescent="0.3">
      <c r="D25" t="s">
        <v>203</v>
      </c>
    </row>
    <row r="26" spans="2:7" x14ac:dyDescent="0.3">
      <c r="D26" t="s">
        <v>202</v>
      </c>
      <c r="G26" t="s">
        <v>208</v>
      </c>
    </row>
    <row r="28" spans="2:7" x14ac:dyDescent="0.3">
      <c r="B28" t="s">
        <v>205</v>
      </c>
    </row>
    <row r="30" spans="2:7" x14ac:dyDescent="0.3">
      <c r="B30" t="s">
        <v>209</v>
      </c>
    </row>
    <row r="31" spans="2:7" x14ac:dyDescent="0.3">
      <c r="B31" t="s">
        <v>210</v>
      </c>
    </row>
    <row r="33" spans="1:2" x14ac:dyDescent="0.3">
      <c r="B33" t="s">
        <v>213</v>
      </c>
    </row>
    <row r="35" spans="1:2" x14ac:dyDescent="0.3">
      <c r="A35" t="s">
        <v>231</v>
      </c>
      <c r="B35" s="69" t="s">
        <v>232</v>
      </c>
    </row>
    <row r="37" spans="1:2" x14ac:dyDescent="0.3">
      <c r="B37" t="s">
        <v>233</v>
      </c>
    </row>
    <row r="38" spans="1:2" x14ac:dyDescent="0.3">
      <c r="B38" t="s">
        <v>234</v>
      </c>
    </row>
    <row r="39" spans="1:2" x14ac:dyDescent="0.3">
      <c r="B39" t="s">
        <v>235</v>
      </c>
    </row>
    <row r="40" spans="1:2" x14ac:dyDescent="0.3">
      <c r="B40" t="s">
        <v>236</v>
      </c>
    </row>
    <row r="41" spans="1:2" x14ac:dyDescent="0.3">
      <c r="B41" t="s">
        <v>237</v>
      </c>
    </row>
    <row r="42" spans="1:2" x14ac:dyDescent="0.3">
      <c r="B42" t="s">
        <v>239</v>
      </c>
    </row>
    <row r="44" spans="1:2" x14ac:dyDescent="0.3">
      <c r="A44" t="s">
        <v>231</v>
      </c>
      <c r="B44" s="69" t="s">
        <v>238</v>
      </c>
    </row>
    <row r="46" spans="1:2" x14ac:dyDescent="0.3">
      <c r="B46" t="s">
        <v>241</v>
      </c>
    </row>
    <row r="47" spans="1:2" x14ac:dyDescent="0.3">
      <c r="B47" t="s">
        <v>240</v>
      </c>
    </row>
    <row r="48" spans="1:2" x14ac:dyDescent="0.3">
      <c r="B48" t="s">
        <v>239</v>
      </c>
    </row>
    <row r="49" spans="1:11" x14ac:dyDescent="0.3">
      <c r="B49" t="s">
        <v>242</v>
      </c>
    </row>
    <row r="52" spans="1:11" x14ac:dyDescent="0.3">
      <c r="A52" t="s">
        <v>231</v>
      </c>
      <c r="B52" s="69" t="s">
        <v>244</v>
      </c>
    </row>
    <row r="54" spans="1:11" x14ac:dyDescent="0.3">
      <c r="B54" t="s">
        <v>241</v>
      </c>
    </row>
    <row r="55" spans="1:11" x14ac:dyDescent="0.3">
      <c r="B55" t="s">
        <v>245</v>
      </c>
    </row>
    <row r="58" spans="1:11" x14ac:dyDescent="0.3">
      <c r="A58" s="166" t="s">
        <v>231</v>
      </c>
      <c r="B58" s="166" t="s">
        <v>262</v>
      </c>
      <c r="C58" s="165"/>
      <c r="D58" s="165"/>
    </row>
    <row r="60" spans="1:11" x14ac:dyDescent="0.3">
      <c r="A60" s="165"/>
      <c r="B60" s="165" t="s">
        <v>246</v>
      </c>
      <c r="C60" s="165"/>
      <c r="D60" s="165"/>
      <c r="K60" t="s">
        <v>263</v>
      </c>
    </row>
    <row r="61" spans="1:11" x14ac:dyDescent="0.3">
      <c r="A61" s="165"/>
      <c r="B61" s="165" t="s">
        <v>247</v>
      </c>
      <c r="C61" s="165"/>
      <c r="D61" s="165"/>
      <c r="K61" t="s">
        <v>263</v>
      </c>
    </row>
    <row r="62" spans="1:11" x14ac:dyDescent="0.3">
      <c r="A62" s="165"/>
      <c r="B62" s="165" t="s">
        <v>248</v>
      </c>
      <c r="C62" s="165"/>
      <c r="D62" s="165"/>
      <c r="K62" t="s">
        <v>263</v>
      </c>
    </row>
    <row r="63" spans="1:11" x14ac:dyDescent="0.3">
      <c r="A63" s="165"/>
      <c r="B63" s="165" t="s">
        <v>249</v>
      </c>
      <c r="C63" s="165"/>
      <c r="D63" s="165"/>
      <c r="K63" t="s">
        <v>263</v>
      </c>
    </row>
    <row r="64" spans="1:11" s="165" customFormat="1" x14ac:dyDescent="0.3">
      <c r="B64" s="165" t="s">
        <v>264</v>
      </c>
      <c r="K64" s="165" t="s">
        <v>263</v>
      </c>
    </row>
    <row r="65" spans="2:11" x14ac:dyDescent="0.3">
      <c r="B65" s="165" t="s">
        <v>250</v>
      </c>
      <c r="K65" t="s">
        <v>263</v>
      </c>
    </row>
    <row r="66" spans="2:11" x14ac:dyDescent="0.3">
      <c r="B66" s="165" t="s">
        <v>251</v>
      </c>
      <c r="K66" t="s">
        <v>263</v>
      </c>
    </row>
    <row r="67" spans="2:11" s="167" customFormat="1" ht="18" customHeight="1" x14ac:dyDescent="0.3">
      <c r="B67" s="167" t="s">
        <v>265</v>
      </c>
    </row>
    <row r="68" spans="2:11" s="165" customFormat="1" x14ac:dyDescent="0.3">
      <c r="B68" s="165" t="s">
        <v>266</v>
      </c>
      <c r="K68" s="165" t="s">
        <v>263</v>
      </c>
    </row>
    <row r="69" spans="2:11" s="165" customFormat="1" x14ac:dyDescent="0.3"/>
    <row r="71" spans="2:11" x14ac:dyDescent="0.3">
      <c r="B71" s="165" t="s">
        <v>252</v>
      </c>
      <c r="K71" t="s">
        <v>263</v>
      </c>
    </row>
    <row r="72" spans="2:11" x14ac:dyDescent="0.3">
      <c r="B72" s="165" t="s">
        <v>253</v>
      </c>
      <c r="K72" t="s">
        <v>263</v>
      </c>
    </row>
    <row r="73" spans="2:11" x14ac:dyDescent="0.3">
      <c r="B73" s="165" t="s">
        <v>254</v>
      </c>
      <c r="K73" s="165" t="s">
        <v>263</v>
      </c>
    </row>
    <row r="74" spans="2:11" x14ac:dyDescent="0.3">
      <c r="B74" s="165" t="s">
        <v>255</v>
      </c>
      <c r="K74" s="165" t="s">
        <v>263</v>
      </c>
    </row>
    <row r="76" spans="2:11" x14ac:dyDescent="0.3">
      <c r="B76" s="165" t="s">
        <v>256</v>
      </c>
      <c r="K76" t="s">
        <v>263</v>
      </c>
    </row>
    <row r="77" spans="2:11" x14ac:dyDescent="0.3">
      <c r="B77" s="165" t="s">
        <v>257</v>
      </c>
      <c r="K77" t="s">
        <v>263</v>
      </c>
    </row>
    <row r="78" spans="2:11" x14ac:dyDescent="0.3">
      <c r="B78" s="165" t="s">
        <v>258</v>
      </c>
    </row>
    <row r="80" spans="2:11" x14ac:dyDescent="0.3">
      <c r="B80" s="165" t="s">
        <v>259</v>
      </c>
      <c r="K80" t="s">
        <v>263</v>
      </c>
    </row>
    <row r="81" spans="1:11" x14ac:dyDescent="0.3">
      <c r="B81" s="165" t="s">
        <v>260</v>
      </c>
      <c r="K81" t="s">
        <v>263</v>
      </c>
    </row>
    <row r="82" spans="1:11" x14ac:dyDescent="0.3">
      <c r="B82" s="165" t="s">
        <v>261</v>
      </c>
      <c r="K82" t="s">
        <v>263</v>
      </c>
    </row>
    <row r="84" spans="1:11" x14ac:dyDescent="0.3">
      <c r="A84" s="166" t="s">
        <v>275</v>
      </c>
      <c r="B84" t="s">
        <v>276</v>
      </c>
    </row>
    <row r="86" spans="1:11" x14ac:dyDescent="0.3">
      <c r="B86" t="s">
        <v>277</v>
      </c>
    </row>
    <row r="87" spans="1:11" x14ac:dyDescent="0.3">
      <c r="B87" t="s">
        <v>278</v>
      </c>
    </row>
    <row r="89" spans="1:11" x14ac:dyDescent="0.3">
      <c r="A89" s="166" t="s">
        <v>283</v>
      </c>
      <c r="B89" s="165" t="s">
        <v>277</v>
      </c>
      <c r="C89" s="165"/>
      <c r="D89" s="165"/>
      <c r="E89" s="165"/>
      <c r="F89" s="165"/>
      <c r="G89" s="165"/>
      <c r="H89" s="165"/>
      <c r="I89" s="165"/>
    </row>
    <row r="90" spans="1:11" x14ac:dyDescent="0.3">
      <c r="B90" s="165" t="s">
        <v>284</v>
      </c>
      <c r="C90" s="165"/>
      <c r="D90" s="165"/>
      <c r="E90" s="165"/>
      <c r="F90" s="165"/>
      <c r="G90" s="165"/>
      <c r="H90" s="165"/>
      <c r="I90" s="165"/>
    </row>
    <row r="91" spans="1:11" x14ac:dyDescent="0.3">
      <c r="B91" t="s">
        <v>285</v>
      </c>
    </row>
    <row r="92" spans="1:11" x14ac:dyDescent="0.3">
      <c r="B92" t="s">
        <v>286</v>
      </c>
    </row>
    <row r="94" spans="1:11" x14ac:dyDescent="0.3">
      <c r="A94" s="166" t="s">
        <v>296</v>
      </c>
      <c r="B94" s="165" t="s">
        <v>277</v>
      </c>
      <c r="C94" s="165"/>
    </row>
    <row r="95" spans="1:11" x14ac:dyDescent="0.3">
      <c r="A95" s="165"/>
      <c r="B95" s="165" t="s">
        <v>297</v>
      </c>
      <c r="C95" s="165"/>
    </row>
    <row r="96" spans="1:11" x14ac:dyDescent="0.3">
      <c r="A96" s="165"/>
      <c r="B96" s="165" t="s">
        <v>315</v>
      </c>
      <c r="C96" s="165"/>
    </row>
    <row r="97" spans="1:6" x14ac:dyDescent="0.3">
      <c r="A97" s="165"/>
      <c r="B97" s="165"/>
      <c r="C97" s="165"/>
    </row>
    <row r="98" spans="1:6" x14ac:dyDescent="0.3">
      <c r="A98" s="166" t="s">
        <v>328</v>
      </c>
      <c r="B98" s="165"/>
      <c r="C98" s="165"/>
      <c r="D98" s="165"/>
      <c r="E98" s="165"/>
      <c r="F98" s="165"/>
    </row>
    <row r="99" spans="1:6" x14ac:dyDescent="0.3">
      <c r="A99" s="165"/>
      <c r="B99" s="165" t="s">
        <v>357</v>
      </c>
      <c r="C99" s="165"/>
      <c r="D99" s="165"/>
      <c r="E99" s="165"/>
      <c r="F99" s="165"/>
    </row>
    <row r="100" spans="1:6" x14ac:dyDescent="0.3">
      <c r="A100" s="165"/>
      <c r="B100" s="165" t="s">
        <v>329</v>
      </c>
      <c r="C100" s="165"/>
      <c r="D100" s="165"/>
      <c r="E100" s="165"/>
      <c r="F100" s="165"/>
    </row>
    <row r="101" spans="1:6" x14ac:dyDescent="0.3">
      <c r="A101" s="165"/>
      <c r="B101" s="165" t="s">
        <v>330</v>
      </c>
      <c r="C101" s="165"/>
      <c r="D101" s="165"/>
      <c r="E101" s="165"/>
      <c r="F101" s="165"/>
    </row>
    <row r="102" spans="1:6" x14ac:dyDescent="0.3">
      <c r="A102" s="165"/>
      <c r="B102" s="165" t="s">
        <v>331</v>
      </c>
      <c r="C102" s="165"/>
      <c r="D102" s="165"/>
      <c r="E102" s="165"/>
      <c r="F102" s="165"/>
    </row>
    <row r="103" spans="1:6" x14ac:dyDescent="0.3">
      <c r="A103" s="165"/>
      <c r="B103" s="165" t="s">
        <v>332</v>
      </c>
      <c r="C103" s="165"/>
      <c r="D103" s="165"/>
      <c r="E103" s="165"/>
      <c r="F103" s="165"/>
    </row>
    <row r="104" spans="1:6" x14ac:dyDescent="0.3">
      <c r="A104" s="165"/>
      <c r="B104" s="165" t="s">
        <v>333</v>
      </c>
      <c r="C104" s="165"/>
      <c r="D104" s="165"/>
      <c r="E104" s="165"/>
      <c r="F104" s="165"/>
    </row>
    <row r="105" spans="1:6" x14ac:dyDescent="0.3">
      <c r="B105" t="s">
        <v>356</v>
      </c>
    </row>
    <row r="106" spans="1:6" x14ac:dyDescent="0.3">
      <c r="B106" t="s">
        <v>358</v>
      </c>
    </row>
    <row r="108" spans="1:6" x14ac:dyDescent="0.3">
      <c r="A108" s="166" t="s">
        <v>367</v>
      </c>
    </row>
    <row r="109" spans="1:6" x14ac:dyDescent="0.3">
      <c r="B109" t="s">
        <v>368</v>
      </c>
    </row>
    <row r="110" spans="1:6" x14ac:dyDescent="0.3">
      <c r="B110" t="s">
        <v>369</v>
      </c>
    </row>
    <row r="112" spans="1:6" x14ac:dyDescent="0.3">
      <c r="B112" s="166" t="s">
        <v>375</v>
      </c>
    </row>
    <row r="113" spans="1:2" x14ac:dyDescent="0.3">
      <c r="B113" t="s">
        <v>376</v>
      </c>
    </row>
    <row r="115" spans="1:2" x14ac:dyDescent="0.3">
      <c r="A115" s="166" t="s">
        <v>379</v>
      </c>
    </row>
    <row r="117" spans="1:2" x14ac:dyDescent="0.3">
      <c r="B117" s="166" t="s">
        <v>375</v>
      </c>
    </row>
    <row r="118" spans="1:2" x14ac:dyDescent="0.3">
      <c r="B118" t="s">
        <v>380</v>
      </c>
    </row>
    <row r="121" spans="1:2" x14ac:dyDescent="0.3">
      <c r="A121" s="166" t="s">
        <v>418</v>
      </c>
    </row>
    <row r="123" spans="1:2" x14ac:dyDescent="0.3">
      <c r="B123" t="s">
        <v>419</v>
      </c>
    </row>
    <row r="125" spans="1:2" x14ac:dyDescent="0.3">
      <c r="B125" t="s">
        <v>422</v>
      </c>
    </row>
    <row r="126" spans="1:2" s="165" customFormat="1" x14ac:dyDescent="0.3">
      <c r="B126" s="165" t="s">
        <v>424</v>
      </c>
    </row>
    <row r="128" spans="1:2" x14ac:dyDescent="0.3">
      <c r="B128" t="s">
        <v>420</v>
      </c>
    </row>
    <row r="130" spans="1:2" x14ac:dyDescent="0.3">
      <c r="B130" t="s">
        <v>423</v>
      </c>
    </row>
    <row r="132" spans="1:2" x14ac:dyDescent="0.3">
      <c r="B132" t="s">
        <v>421</v>
      </c>
    </row>
    <row r="135" spans="1:2" x14ac:dyDescent="0.3">
      <c r="A135" s="166" t="s">
        <v>426</v>
      </c>
    </row>
    <row r="137" spans="1:2" x14ac:dyDescent="0.3">
      <c r="B137" s="165" t="s">
        <v>420</v>
      </c>
    </row>
    <row r="138" spans="1:2" x14ac:dyDescent="0.3">
      <c r="B138" s="165"/>
    </row>
    <row r="139" spans="1:2" x14ac:dyDescent="0.3">
      <c r="B139" s="165" t="s">
        <v>427</v>
      </c>
    </row>
    <row r="140" spans="1:2" x14ac:dyDescent="0.3">
      <c r="B140" s="165"/>
    </row>
    <row r="165" spans="1:2" x14ac:dyDescent="0.3">
      <c r="B165" s="165" t="s">
        <v>421</v>
      </c>
    </row>
    <row r="168" spans="1:2" x14ac:dyDescent="0.3">
      <c r="A168" s="166" t="s">
        <v>460</v>
      </c>
    </row>
    <row r="170" spans="1:2" x14ac:dyDescent="0.3">
      <c r="B170" t="s">
        <v>420</v>
      </c>
    </row>
    <row r="172" spans="1:2" x14ac:dyDescent="0.3">
      <c r="B172" t="s">
        <v>461</v>
      </c>
    </row>
    <row r="173" spans="1:2" x14ac:dyDescent="0.3">
      <c r="B173" t="s">
        <v>462</v>
      </c>
    </row>
    <row r="176" spans="1:2" x14ac:dyDescent="0.3">
      <c r="A176" s="166" t="s">
        <v>468</v>
      </c>
    </row>
    <row r="178" spans="2:11" x14ac:dyDescent="0.3">
      <c r="B178" s="165" t="s">
        <v>469</v>
      </c>
      <c r="C178" s="165"/>
      <c r="D178" s="165"/>
      <c r="E178" s="165"/>
      <c r="F178" s="165"/>
      <c r="G178" s="165"/>
      <c r="H178" s="165"/>
      <c r="I178" s="165"/>
      <c r="J178" s="165"/>
      <c r="K178" s="165"/>
    </row>
    <row r="179" spans="2:11" x14ac:dyDescent="0.3">
      <c r="B179" s="165"/>
      <c r="C179" s="165"/>
      <c r="D179" s="165"/>
      <c r="E179" s="165"/>
      <c r="F179" s="165"/>
      <c r="G179" s="165"/>
      <c r="H179" s="165"/>
      <c r="I179" s="165"/>
      <c r="J179" s="165"/>
      <c r="K179" s="165"/>
    </row>
    <row r="180" spans="2:11" x14ac:dyDescent="0.3">
      <c r="B180" s="165" t="s">
        <v>470</v>
      </c>
      <c r="C180" s="165"/>
      <c r="D180" s="165"/>
      <c r="E180" s="165"/>
      <c r="F180" s="165"/>
      <c r="G180" s="165"/>
      <c r="H180" s="165"/>
      <c r="I180" s="165"/>
      <c r="J180" s="165"/>
      <c r="K180" s="165"/>
    </row>
    <row r="181" spans="2:11" x14ac:dyDescent="0.3">
      <c r="B181" s="165"/>
      <c r="C181" s="165"/>
      <c r="D181" s="165"/>
      <c r="E181" s="165"/>
      <c r="F181" s="165"/>
      <c r="G181" s="165"/>
      <c r="H181" s="165"/>
      <c r="I181" s="165"/>
      <c r="J181" s="165"/>
      <c r="K181" s="165"/>
    </row>
    <row r="182" spans="2:11" x14ac:dyDescent="0.3">
      <c r="B182" s="165"/>
      <c r="C182" s="165"/>
      <c r="D182" s="165"/>
      <c r="E182" s="165"/>
      <c r="F182" s="165"/>
      <c r="G182" s="165"/>
      <c r="H182" s="165"/>
      <c r="I182" s="165"/>
      <c r="J182" s="165"/>
      <c r="K182" s="165"/>
    </row>
    <row r="183" spans="2:11" x14ac:dyDescent="0.3">
      <c r="B183" s="165"/>
      <c r="C183" s="165"/>
      <c r="D183" s="165"/>
      <c r="E183" s="165"/>
      <c r="F183" s="165"/>
      <c r="G183" s="165"/>
      <c r="H183" s="165"/>
      <c r="I183" s="165"/>
      <c r="J183" s="165"/>
      <c r="K183" s="165"/>
    </row>
    <row r="184" spans="2:11" x14ac:dyDescent="0.3">
      <c r="B184" s="165"/>
      <c r="C184" s="165"/>
      <c r="D184" s="165"/>
      <c r="E184" s="165"/>
      <c r="F184" s="165"/>
      <c r="G184" s="165"/>
      <c r="H184" s="165"/>
      <c r="I184" s="165"/>
      <c r="J184" s="165"/>
      <c r="K184" s="165"/>
    </row>
    <row r="185" spans="2:11" x14ac:dyDescent="0.3">
      <c r="B185" s="165"/>
      <c r="C185" s="165"/>
      <c r="D185" s="165"/>
      <c r="E185" s="165"/>
      <c r="F185" s="165"/>
      <c r="G185" s="165"/>
      <c r="H185" s="165"/>
      <c r="I185" s="165"/>
      <c r="J185" s="165"/>
      <c r="K185" s="165"/>
    </row>
    <row r="186" spans="2:11" x14ac:dyDescent="0.3">
      <c r="B186" s="165"/>
      <c r="C186" s="165"/>
      <c r="D186" s="165"/>
      <c r="E186" s="165"/>
      <c r="F186" s="165"/>
      <c r="G186" s="165"/>
      <c r="H186" s="165"/>
      <c r="I186" s="165"/>
      <c r="J186" s="165"/>
      <c r="K186" s="165"/>
    </row>
    <row r="187" spans="2:11" x14ac:dyDescent="0.3">
      <c r="B187" s="165"/>
      <c r="C187" s="165"/>
      <c r="D187" s="165"/>
      <c r="E187" s="165"/>
      <c r="F187" s="165"/>
      <c r="G187" s="165"/>
      <c r="H187" s="165"/>
      <c r="I187" s="165"/>
      <c r="J187" s="165"/>
      <c r="K187" s="165"/>
    </row>
    <row r="188" spans="2:11" x14ac:dyDescent="0.3">
      <c r="B188" s="165"/>
      <c r="C188" s="165"/>
      <c r="D188" s="165"/>
      <c r="E188" s="165"/>
      <c r="F188" s="165"/>
      <c r="G188" s="165"/>
      <c r="H188" s="165"/>
      <c r="I188" s="165"/>
      <c r="J188" s="165"/>
      <c r="K188" s="165"/>
    </row>
    <row r="189" spans="2:11" x14ac:dyDescent="0.3">
      <c r="B189" s="165"/>
      <c r="C189" s="165"/>
      <c r="D189" s="165"/>
      <c r="E189" s="165"/>
      <c r="F189" s="165"/>
      <c r="G189" s="165"/>
      <c r="H189" s="165"/>
      <c r="I189" s="165"/>
      <c r="J189" s="165"/>
      <c r="K189" s="165"/>
    </row>
    <row r="190" spans="2:11" x14ac:dyDescent="0.3">
      <c r="B190" s="165"/>
      <c r="C190" s="165"/>
      <c r="D190" s="165"/>
      <c r="E190" s="165"/>
      <c r="F190" s="165"/>
      <c r="G190" s="165"/>
      <c r="H190" s="165"/>
      <c r="I190" s="165"/>
      <c r="J190" s="165"/>
      <c r="K190" s="165"/>
    </row>
    <row r="191" spans="2:11" x14ac:dyDescent="0.3"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</row>
    <row r="192" spans="2:11" x14ac:dyDescent="0.3">
      <c r="B192" s="165" t="s">
        <v>471</v>
      </c>
      <c r="C192" s="165"/>
      <c r="D192" s="165"/>
      <c r="E192" s="165"/>
      <c r="F192" s="165"/>
      <c r="G192" s="165"/>
      <c r="H192" s="165"/>
      <c r="I192" s="165"/>
      <c r="J192" s="165"/>
      <c r="K192" s="165"/>
    </row>
    <row r="193" spans="2:11" x14ac:dyDescent="0.3">
      <c r="B193" s="165" t="s">
        <v>472</v>
      </c>
      <c r="C193" s="165"/>
      <c r="D193" s="165"/>
      <c r="E193" s="165"/>
      <c r="F193" s="165"/>
      <c r="G193" s="165"/>
      <c r="H193" s="165"/>
      <c r="I193" s="165"/>
      <c r="J193" s="165"/>
      <c r="K193" s="165"/>
    </row>
    <row r="194" spans="2:11" x14ac:dyDescent="0.3">
      <c r="B194" s="165"/>
      <c r="C194" s="165"/>
      <c r="D194" s="165"/>
      <c r="E194" s="165"/>
      <c r="F194" s="165"/>
      <c r="G194" s="165"/>
      <c r="H194" s="165"/>
      <c r="I194" s="165"/>
      <c r="J194" s="165"/>
      <c r="K194" s="165"/>
    </row>
    <row r="195" spans="2:11" x14ac:dyDescent="0.3">
      <c r="B195" s="165" t="s">
        <v>473</v>
      </c>
      <c r="C195" s="165"/>
      <c r="D195" s="165"/>
      <c r="E195" s="165"/>
      <c r="F195" s="165"/>
      <c r="G195" s="165"/>
      <c r="H195" s="165"/>
      <c r="I195" s="165"/>
      <c r="J195" s="165"/>
      <c r="K195" s="165"/>
    </row>
    <row r="196" spans="2:11" x14ac:dyDescent="0.3">
      <c r="B196" s="165"/>
      <c r="C196" s="165"/>
      <c r="D196" s="165"/>
      <c r="E196" s="165"/>
      <c r="F196" s="165"/>
      <c r="G196" s="165"/>
      <c r="H196" s="165"/>
      <c r="I196" s="165"/>
      <c r="J196" s="165"/>
      <c r="K196" s="165"/>
    </row>
    <row r="197" spans="2:11" x14ac:dyDescent="0.3"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</row>
    <row r="198" spans="2:11" x14ac:dyDescent="0.3">
      <c r="B198" s="165"/>
      <c r="C198" s="165"/>
      <c r="D198" s="165"/>
      <c r="E198" s="165"/>
      <c r="F198" s="165"/>
      <c r="G198" s="165"/>
      <c r="H198" s="165"/>
      <c r="I198" s="165"/>
      <c r="J198" s="165"/>
      <c r="K198" s="165"/>
    </row>
    <row r="199" spans="2:11" x14ac:dyDescent="0.3">
      <c r="B199" s="165"/>
      <c r="C199" s="165"/>
      <c r="D199" s="165"/>
      <c r="E199" s="165"/>
      <c r="F199" s="165"/>
      <c r="G199" s="165"/>
      <c r="H199" s="165"/>
      <c r="I199" s="165"/>
      <c r="J199" s="165"/>
      <c r="K199" s="165"/>
    </row>
    <row r="200" spans="2:11" x14ac:dyDescent="0.3">
      <c r="B200" s="165"/>
      <c r="C200" s="165"/>
      <c r="D200" s="165"/>
      <c r="E200" s="165"/>
      <c r="F200" s="165"/>
      <c r="G200" s="165"/>
      <c r="H200" s="165"/>
      <c r="I200" s="165"/>
      <c r="J200" s="165"/>
      <c r="K200" s="165"/>
    </row>
    <row r="201" spans="2:11" x14ac:dyDescent="0.3">
      <c r="B201" s="165"/>
      <c r="C201" s="165"/>
      <c r="D201" s="165"/>
      <c r="E201" s="165"/>
      <c r="F201" s="165"/>
      <c r="G201" s="165"/>
      <c r="H201" s="165"/>
      <c r="I201" s="165"/>
      <c r="J201" s="165"/>
      <c r="K201" s="165"/>
    </row>
    <row r="202" spans="2:11" x14ac:dyDescent="0.3">
      <c r="B202" s="165"/>
      <c r="C202" s="165"/>
      <c r="D202" s="165"/>
      <c r="E202" s="165"/>
      <c r="F202" s="165"/>
      <c r="G202" s="165"/>
      <c r="H202" s="165"/>
      <c r="I202" s="165"/>
      <c r="J202" s="165"/>
      <c r="K202" s="165"/>
    </row>
    <row r="203" spans="2:11" x14ac:dyDescent="0.3">
      <c r="B203" s="165"/>
      <c r="C203" s="165"/>
      <c r="D203" s="165"/>
      <c r="E203" s="165"/>
      <c r="F203" s="165"/>
      <c r="G203" s="165"/>
      <c r="H203" s="165"/>
      <c r="I203" s="165"/>
      <c r="J203" s="165"/>
      <c r="K203" s="165"/>
    </row>
    <row r="204" spans="2:11" x14ac:dyDescent="0.3">
      <c r="B204" s="165"/>
      <c r="C204" s="165"/>
      <c r="D204" s="165"/>
      <c r="E204" s="165"/>
      <c r="F204" s="165"/>
      <c r="G204" s="165"/>
      <c r="H204" s="165"/>
      <c r="I204" s="165"/>
      <c r="J204" s="165"/>
      <c r="K204" s="165"/>
    </row>
    <row r="205" spans="2:11" x14ac:dyDescent="0.3">
      <c r="B205" s="165"/>
      <c r="C205" s="165"/>
      <c r="D205" s="165"/>
      <c r="E205" s="165"/>
      <c r="F205" s="165"/>
      <c r="G205" s="165"/>
      <c r="H205" s="165"/>
      <c r="I205" s="165"/>
      <c r="J205" s="165"/>
      <c r="K205" s="165"/>
    </row>
    <row r="206" spans="2:11" x14ac:dyDescent="0.3">
      <c r="B206" s="165" t="s">
        <v>474</v>
      </c>
      <c r="C206" s="165"/>
      <c r="D206" s="165"/>
      <c r="E206" s="165"/>
      <c r="F206" s="165"/>
      <c r="G206" s="165"/>
      <c r="H206" s="165"/>
      <c r="I206" s="165"/>
      <c r="J206" s="165"/>
      <c r="K206" s="165"/>
    </row>
    <row r="207" spans="2:11" x14ac:dyDescent="0.3">
      <c r="B207" s="165"/>
      <c r="C207" s="165"/>
      <c r="D207" s="165"/>
      <c r="E207" s="165"/>
      <c r="F207" s="165"/>
      <c r="G207" s="165"/>
      <c r="H207" s="165"/>
      <c r="I207" s="165"/>
      <c r="J207" s="165"/>
      <c r="K207" s="165"/>
    </row>
    <row r="208" spans="2:11" x14ac:dyDescent="0.3">
      <c r="B208" s="165"/>
      <c r="C208" s="165"/>
      <c r="D208" s="165"/>
      <c r="E208" s="165"/>
      <c r="F208" s="165"/>
      <c r="G208" s="165"/>
      <c r="H208" s="165"/>
      <c r="I208" s="165"/>
      <c r="J208" s="165"/>
      <c r="K208" s="165"/>
    </row>
    <row r="209" spans="1:2" x14ac:dyDescent="0.3">
      <c r="A209" s="166" t="s">
        <v>475</v>
      </c>
    </row>
    <row r="211" spans="1:2" x14ac:dyDescent="0.3">
      <c r="B211" t="s">
        <v>476</v>
      </c>
    </row>
    <row r="212" spans="1:2" x14ac:dyDescent="0.3">
      <c r="B212" t="s">
        <v>477</v>
      </c>
    </row>
  </sheetData>
  <pageMargins left="0.70866141732283472" right="0.70866141732283472" top="0.78740157480314965" bottom="0.78740157480314965" header="0.31496062992125984" footer="0.31496062992125984"/>
  <pageSetup paperSize="9" scale="78" orientation="portrait" r:id="rId1"/>
  <headerFooter>
    <oddHeader>&amp;L&amp;G&amp;R&amp;G</oddHeader>
    <oddFooter>&amp;L&amp;9
&amp;F
&amp;A&amp;C&amp;9Finanzantrag_SEK_V4_5_210415&amp;R&amp;9Seite 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</sheetPr>
  <dimension ref="A1:N38"/>
  <sheetViews>
    <sheetView showGridLines="0" zoomScaleNormal="100" workbookViewId="0">
      <selection activeCell="C13" sqref="C13"/>
    </sheetView>
  </sheetViews>
  <sheetFormatPr baseColWidth="10" defaultColWidth="11.44140625" defaultRowHeight="14.4" x14ac:dyDescent="0.3"/>
  <cols>
    <col min="1" max="1" width="48" style="318" customWidth="1"/>
    <col min="2" max="3" width="23.6640625" style="165" customWidth="1"/>
    <col min="4" max="4" width="23.6640625" style="316" customWidth="1"/>
    <col min="5" max="5" width="23.6640625" style="165" customWidth="1"/>
    <col min="6" max="6" width="23.6640625" style="322" customWidth="1"/>
    <col min="7" max="7" width="23.6640625" style="165" customWidth="1"/>
    <col min="8" max="8" width="7.88671875" style="317" customWidth="1"/>
    <col min="9" max="9" width="18.5546875" style="165" customWidth="1"/>
    <col min="10" max="10" width="8.88671875" style="317" customWidth="1"/>
    <col min="11" max="16384" width="11.44140625" style="165"/>
  </cols>
  <sheetData>
    <row r="1" spans="1:14" ht="17.399999999999999" x14ac:dyDescent="0.3">
      <c r="A1" s="310" t="s">
        <v>453</v>
      </c>
      <c r="C1" s="315"/>
      <c r="D1" s="387"/>
      <c r="E1" s="388"/>
      <c r="F1" s="387"/>
      <c r="G1" s="388"/>
      <c r="H1" s="389"/>
      <c r="I1" s="390"/>
    </row>
    <row r="2" spans="1:14" s="17" customFormat="1" ht="17.100000000000001" customHeight="1" x14ac:dyDescent="0.25">
      <c r="A2" s="319"/>
      <c r="D2" s="170"/>
      <c r="E2" s="170"/>
      <c r="F2" s="104"/>
      <c r="G2" s="104"/>
      <c r="H2" s="320"/>
      <c r="I2" s="170"/>
      <c r="J2" s="321"/>
      <c r="K2" s="104"/>
      <c r="L2" s="104"/>
      <c r="M2" s="104"/>
      <c r="N2" s="104"/>
    </row>
    <row r="3" spans="1:14" s="17" customFormat="1" ht="17.100000000000001" customHeight="1" x14ac:dyDescent="0.3">
      <c r="A3" s="391" t="s">
        <v>68</v>
      </c>
      <c r="B3" s="461">
        <f>Deckblatt!C21</f>
        <v>0</v>
      </c>
      <c r="C3" s="461"/>
      <c r="D3" s="461"/>
      <c r="E3" s="170"/>
      <c r="F3" s="104"/>
      <c r="G3" s="104"/>
      <c r="H3" s="320"/>
      <c r="I3" s="170"/>
      <c r="J3" s="321"/>
      <c r="K3" s="104"/>
      <c r="L3" s="104"/>
      <c r="M3" s="104"/>
      <c r="N3" s="311"/>
    </row>
    <row r="4" spans="1:14" s="17" customFormat="1" ht="17.100000000000001" customHeight="1" x14ac:dyDescent="0.3">
      <c r="A4" s="391" t="s">
        <v>69</v>
      </c>
      <c r="B4" s="462">
        <f>Deckblatt!C31</f>
        <v>0</v>
      </c>
      <c r="C4" s="462"/>
      <c r="D4" s="462"/>
      <c r="E4" s="105"/>
      <c r="F4" s="105"/>
      <c r="G4" s="105"/>
      <c r="H4" s="320"/>
      <c r="I4" s="312"/>
      <c r="J4" s="321"/>
      <c r="K4" s="105"/>
      <c r="L4" s="105"/>
      <c r="M4" s="105"/>
      <c r="N4" s="311"/>
    </row>
    <row r="5" spans="1:14" s="17" customFormat="1" ht="17.100000000000001" customHeight="1" x14ac:dyDescent="0.25">
      <c r="A5" s="392" t="s">
        <v>71</v>
      </c>
      <c r="B5" s="463" t="str">
        <f>CONCATENATE(TEXT(von,"tt.MM.jjjj"),"  bis  ",TEXT(bis,"tt.MM.jjjj"))</f>
        <v>01.01.2020  bis  01.01.2021</v>
      </c>
      <c r="C5" s="463"/>
      <c r="D5" s="313"/>
      <c r="E5" s="313"/>
      <c r="F5" s="106"/>
      <c r="G5" s="106"/>
      <c r="H5" s="320"/>
      <c r="I5" s="313"/>
      <c r="J5" s="321"/>
      <c r="K5" s="106"/>
      <c r="L5" s="106"/>
      <c r="M5" s="106"/>
      <c r="N5" s="311"/>
    </row>
    <row r="6" spans="1:14" s="17" customFormat="1" ht="17.100000000000001" customHeight="1" x14ac:dyDescent="0.3">
      <c r="A6" s="391" t="s">
        <v>87</v>
      </c>
      <c r="B6" s="462" t="s">
        <v>459</v>
      </c>
      <c r="C6" s="462"/>
      <c r="D6" s="170"/>
      <c r="E6" s="106"/>
      <c r="F6" s="106"/>
      <c r="G6" s="106"/>
      <c r="H6" s="320"/>
      <c r="I6" s="313"/>
      <c r="J6" s="321"/>
      <c r="K6" s="106"/>
      <c r="L6" s="106"/>
      <c r="M6" s="106"/>
      <c r="N6" s="311"/>
    </row>
    <row r="7" spans="1:14" s="17" customFormat="1" ht="17.100000000000001" customHeight="1" x14ac:dyDescent="0.3">
      <c r="A7" s="391" t="s">
        <v>128</v>
      </c>
      <c r="B7" s="464" t="str">
        <f>Deckblatt!C9</f>
        <v>bitte auswählen</v>
      </c>
      <c r="C7" s="464"/>
      <c r="D7" s="387"/>
      <c r="E7" s="314"/>
      <c r="F7" s="314"/>
      <c r="G7" s="314"/>
      <c r="H7" s="320"/>
      <c r="I7" s="314"/>
      <c r="J7" s="321"/>
      <c r="K7" s="107"/>
      <c r="L7" s="107"/>
      <c r="M7" s="107"/>
      <c r="N7" s="311"/>
    </row>
    <row r="8" spans="1:14" ht="15.6" x14ac:dyDescent="0.3">
      <c r="A8" s="187"/>
      <c r="B8" s="170"/>
      <c r="C8" s="315"/>
      <c r="D8" s="387"/>
      <c r="E8" s="388"/>
      <c r="F8" s="387"/>
      <c r="G8" s="388"/>
      <c r="H8" s="389"/>
      <c r="I8" s="390"/>
    </row>
    <row r="9" spans="1:14" s="134" customFormat="1" ht="20.100000000000001" customHeight="1" x14ac:dyDescent="0.3">
      <c r="A9" s="323" t="s">
        <v>383</v>
      </c>
      <c r="B9" s="383"/>
      <c r="C9" s="383"/>
      <c r="D9" s="355"/>
      <c r="E9" s="393"/>
      <c r="F9" s="393"/>
      <c r="G9" s="355"/>
      <c r="H9" s="393"/>
      <c r="I9" s="393"/>
    </row>
    <row r="10" spans="1:14" s="134" customFormat="1" ht="8.25" customHeight="1" x14ac:dyDescent="0.3">
      <c r="A10" s="324"/>
      <c r="B10" s="383"/>
      <c r="C10" s="383"/>
      <c r="D10" s="382"/>
      <c r="E10" s="382"/>
      <c r="F10" s="382"/>
      <c r="G10" s="382"/>
      <c r="H10" s="382"/>
    </row>
    <row r="11" spans="1:14" s="142" customFormat="1" ht="15.6" x14ac:dyDescent="0.3">
      <c r="A11" s="457" t="s">
        <v>387</v>
      </c>
      <c r="B11" s="457"/>
      <c r="C11" s="457"/>
      <c r="D11" s="384"/>
      <c r="E11" s="384"/>
      <c r="F11" s="384"/>
      <c r="G11" s="384"/>
      <c r="H11" s="384"/>
    </row>
    <row r="12" spans="1:14" s="326" customFormat="1" ht="25.5" customHeight="1" x14ac:dyDescent="0.25">
      <c r="A12" s="458" t="s">
        <v>388</v>
      </c>
      <c r="B12" s="458"/>
      <c r="C12" s="325"/>
      <c r="D12" s="325"/>
      <c r="E12" s="325"/>
      <c r="F12" s="325"/>
      <c r="G12" s="325"/>
      <c r="H12" s="325"/>
    </row>
    <row r="13" spans="1:14" s="329" customFormat="1" ht="21" customHeight="1" x14ac:dyDescent="0.3">
      <c r="A13" s="459" t="s">
        <v>389</v>
      </c>
      <c r="B13" s="460"/>
      <c r="C13" s="327" t="s">
        <v>351</v>
      </c>
      <c r="D13" s="328"/>
      <c r="E13" s="328"/>
    </row>
    <row r="14" spans="1:14" s="335" customFormat="1" ht="26.25" customHeight="1" x14ac:dyDescent="0.25">
      <c r="A14" s="330"/>
      <c r="B14" s="331" t="s">
        <v>390</v>
      </c>
      <c r="C14" s="332" t="s">
        <v>391</v>
      </c>
      <c r="D14" s="333" t="s">
        <v>392</v>
      </c>
      <c r="E14" s="334" t="s">
        <v>393</v>
      </c>
    </row>
    <row r="15" spans="1:14" s="142" customFormat="1" ht="20.100000000000001" customHeight="1" x14ac:dyDescent="0.3">
      <c r="A15" s="336" t="s">
        <v>394</v>
      </c>
      <c r="B15" s="327"/>
      <c r="C15" s="337"/>
      <c r="D15" s="327"/>
      <c r="E15" s="327"/>
    </row>
    <row r="16" spans="1:14" s="339" customFormat="1" ht="20.100000000000001" customHeight="1" x14ac:dyDescent="0.3">
      <c r="A16" s="385" t="s">
        <v>395</v>
      </c>
      <c r="B16" s="338">
        <f>B21*B15</f>
        <v>0</v>
      </c>
      <c r="C16" s="337"/>
      <c r="D16" s="338">
        <f>B21*D15</f>
        <v>0</v>
      </c>
      <c r="E16" s="338">
        <f>B21*E15</f>
        <v>0</v>
      </c>
    </row>
    <row r="17" spans="1:8" s="343" customFormat="1" ht="20.100000000000001" customHeight="1" x14ac:dyDescent="0.3">
      <c r="A17" s="340"/>
      <c r="B17" s="341"/>
      <c r="C17" s="342"/>
      <c r="D17" s="341"/>
      <c r="E17" s="341"/>
    </row>
    <row r="18" spans="1:8" s="79" customFormat="1" ht="20.100000000000001" customHeight="1" x14ac:dyDescent="0.3">
      <c r="A18" s="344" t="s">
        <v>396</v>
      </c>
      <c r="B18" s="344"/>
      <c r="C18" s="344"/>
      <c r="D18" s="344"/>
      <c r="E18" s="344"/>
      <c r="F18" s="344"/>
      <c r="G18" s="344"/>
      <c r="H18" s="344"/>
    </row>
    <row r="19" spans="1:8" s="79" customFormat="1" ht="20.100000000000001" customHeight="1" x14ac:dyDescent="0.3">
      <c r="A19" s="345" t="s">
        <v>397</v>
      </c>
      <c r="B19" s="383"/>
    </row>
    <row r="20" spans="1:8" s="121" customFormat="1" ht="24.75" customHeight="1" x14ac:dyDescent="0.3">
      <c r="A20" s="130"/>
      <c r="B20" s="338" t="s">
        <v>141</v>
      </c>
      <c r="C20" s="338" t="s">
        <v>398</v>
      </c>
      <c r="D20" s="338" t="s">
        <v>399</v>
      </c>
      <c r="E20" s="338" t="s">
        <v>400</v>
      </c>
      <c r="F20" s="338" t="s">
        <v>398</v>
      </c>
      <c r="G20" s="338" t="s">
        <v>399</v>
      </c>
    </row>
    <row r="21" spans="1:8" s="79" customFormat="1" ht="21.75" customHeight="1" x14ac:dyDescent="0.25">
      <c r="A21" s="346" t="s">
        <v>401</v>
      </c>
      <c r="B21" s="394">
        <f t="shared" ref="B21:B26" si="0">SUM(C21:D21)</f>
        <v>0</v>
      </c>
      <c r="C21" s="352"/>
      <c r="D21" s="352"/>
      <c r="E21" s="372">
        <f>IFERROR(F21+G21,0)</f>
        <v>0</v>
      </c>
      <c r="F21" s="395">
        <f t="shared" ref="F21:F26" si="1">IFERROR(C21/B21,0)</f>
        <v>0</v>
      </c>
      <c r="G21" s="395">
        <f t="shared" ref="G21:G26" si="2">IFERROR(D21/B21,0)</f>
        <v>0</v>
      </c>
    </row>
    <row r="22" spans="1:8" s="79" customFormat="1" ht="21.75" customHeight="1" x14ac:dyDescent="0.25">
      <c r="A22" s="345" t="s">
        <v>402</v>
      </c>
      <c r="B22" s="354">
        <f t="shared" si="0"/>
        <v>0</v>
      </c>
      <c r="C22" s="353"/>
      <c r="D22" s="353"/>
      <c r="E22" s="372">
        <f>IFERROR(B22/B21,0)</f>
        <v>0</v>
      </c>
      <c r="F22" s="395">
        <f t="shared" si="1"/>
        <v>0</v>
      </c>
      <c r="G22" s="395">
        <f t="shared" si="2"/>
        <v>0</v>
      </c>
    </row>
    <row r="23" spans="1:8" s="79" customFormat="1" ht="21.75" customHeight="1" x14ac:dyDescent="0.25">
      <c r="A23" s="345" t="s">
        <v>403</v>
      </c>
      <c r="B23" s="354">
        <f t="shared" si="0"/>
        <v>0</v>
      </c>
      <c r="C23" s="354">
        <f>C21-C22</f>
        <v>0</v>
      </c>
      <c r="D23" s="354">
        <f>D21-D22</f>
        <v>0</v>
      </c>
      <c r="E23" s="372">
        <f>IFERROR(B23/B21,0)</f>
        <v>0</v>
      </c>
      <c r="F23" s="395">
        <f t="shared" si="1"/>
        <v>0</v>
      </c>
      <c r="G23" s="395">
        <f t="shared" si="2"/>
        <v>0</v>
      </c>
    </row>
    <row r="24" spans="1:8" s="79" customFormat="1" ht="21.75" customHeight="1" x14ac:dyDescent="0.25">
      <c r="A24" s="347" t="s">
        <v>404</v>
      </c>
      <c r="B24" s="354">
        <f t="shared" si="0"/>
        <v>0</v>
      </c>
      <c r="C24" s="352"/>
      <c r="D24" s="352"/>
      <c r="E24" s="372">
        <f>IFERROR(B24/B21,0)</f>
        <v>0</v>
      </c>
      <c r="F24" s="395">
        <f t="shared" si="1"/>
        <v>0</v>
      </c>
      <c r="G24" s="395">
        <f t="shared" si="2"/>
        <v>0</v>
      </c>
    </row>
    <row r="25" spans="1:8" s="79" customFormat="1" ht="21.75" customHeight="1" x14ac:dyDescent="0.25">
      <c r="A25" s="345" t="s">
        <v>402</v>
      </c>
      <c r="B25" s="354">
        <f t="shared" si="0"/>
        <v>0</v>
      </c>
      <c r="C25" s="353"/>
      <c r="D25" s="353"/>
      <c r="E25" s="372">
        <f>IFERROR(B25/B21,0)</f>
        <v>0</v>
      </c>
      <c r="F25" s="395">
        <f t="shared" si="1"/>
        <v>0</v>
      </c>
      <c r="G25" s="395">
        <f t="shared" si="2"/>
        <v>0</v>
      </c>
    </row>
    <row r="26" spans="1:8" s="79" customFormat="1" ht="21.75" customHeight="1" x14ac:dyDescent="0.25">
      <c r="A26" s="348" t="s">
        <v>403</v>
      </c>
      <c r="B26" s="354">
        <f t="shared" si="0"/>
        <v>0</v>
      </c>
      <c r="C26" s="354">
        <f>C24-C25</f>
        <v>0</v>
      </c>
      <c r="D26" s="354">
        <f>D24-D25</f>
        <v>0</v>
      </c>
      <c r="E26" s="372">
        <f>IFERROR(B26/B21,0)</f>
        <v>0</v>
      </c>
      <c r="F26" s="395">
        <f t="shared" si="1"/>
        <v>0</v>
      </c>
      <c r="G26" s="395">
        <f t="shared" si="2"/>
        <v>0</v>
      </c>
    </row>
    <row r="27" spans="1:8" s="79" customFormat="1" ht="20.100000000000001" customHeight="1" x14ac:dyDescent="0.25">
      <c r="A27" s="349"/>
      <c r="B27" s="382"/>
      <c r="C27" s="382"/>
      <c r="D27" s="350"/>
      <c r="E27" s="382"/>
      <c r="F27" s="382"/>
      <c r="G27" s="382"/>
      <c r="H27" s="382"/>
    </row>
    <row r="28" spans="1:8" s="79" customFormat="1" ht="20.100000000000001" customHeight="1" x14ac:dyDescent="0.3">
      <c r="A28" s="344" t="s">
        <v>405</v>
      </c>
      <c r="B28" s="344"/>
      <c r="C28" s="344"/>
      <c r="D28" s="344"/>
      <c r="E28" s="344"/>
      <c r="F28" s="344"/>
      <c r="G28" s="344"/>
      <c r="H28" s="344"/>
    </row>
    <row r="29" spans="1:8" s="79" customFormat="1" ht="20.100000000000001" customHeight="1" x14ac:dyDescent="0.3">
      <c r="A29" s="325" t="s">
        <v>397</v>
      </c>
      <c r="B29" s="383"/>
    </row>
    <row r="30" spans="1:8" s="78" customFormat="1" ht="12.75" customHeight="1" x14ac:dyDescent="0.25">
      <c r="A30" s="346"/>
      <c r="B30" s="309"/>
      <c r="C30" s="382"/>
      <c r="D30" s="79"/>
      <c r="E30" s="79"/>
      <c r="F30" s="382"/>
      <c r="G30" s="351"/>
      <c r="H30" s="351"/>
    </row>
    <row r="31" spans="1:8" s="121" customFormat="1" ht="23.25" customHeight="1" x14ac:dyDescent="0.3">
      <c r="A31" s="130"/>
      <c r="B31" s="338" t="s">
        <v>141</v>
      </c>
      <c r="C31" s="338" t="s">
        <v>398</v>
      </c>
      <c r="D31" s="338" t="s">
        <v>399</v>
      </c>
      <c r="E31" s="338" t="s">
        <v>400</v>
      </c>
      <c r="F31" s="338" t="s">
        <v>398</v>
      </c>
      <c r="G31" s="338" t="s">
        <v>399</v>
      </c>
    </row>
    <row r="32" spans="1:8" s="79" customFormat="1" ht="21.75" customHeight="1" x14ac:dyDescent="0.25">
      <c r="A32" s="346" t="s">
        <v>406</v>
      </c>
      <c r="B32" s="394">
        <f t="shared" ref="B32:B37" si="3">SUM(C32:D32)</f>
        <v>0</v>
      </c>
      <c r="C32" s="352"/>
      <c r="D32" s="352"/>
      <c r="E32" s="372">
        <f>IFERROR(F32+G32,0)</f>
        <v>0</v>
      </c>
      <c r="F32" s="395">
        <f t="shared" ref="F32:F37" si="4">IFERROR(C32/B32,0)</f>
        <v>0</v>
      </c>
      <c r="G32" s="395">
        <f t="shared" ref="G32:G37" si="5">IFERROR(D32/B32,0)</f>
        <v>0</v>
      </c>
    </row>
    <row r="33" spans="1:8" s="79" customFormat="1" ht="21.75" customHeight="1" x14ac:dyDescent="0.25">
      <c r="A33" s="345" t="s">
        <v>407</v>
      </c>
      <c r="B33" s="354">
        <f t="shared" si="3"/>
        <v>0</v>
      </c>
      <c r="C33" s="353"/>
      <c r="D33" s="353"/>
      <c r="E33" s="372">
        <f>IFERROR(B33/B32,0)</f>
        <v>0</v>
      </c>
      <c r="F33" s="395">
        <f t="shared" si="4"/>
        <v>0</v>
      </c>
      <c r="G33" s="395">
        <f t="shared" si="5"/>
        <v>0</v>
      </c>
    </row>
    <row r="34" spans="1:8" s="79" customFormat="1" ht="21.75" customHeight="1" x14ac:dyDescent="0.25">
      <c r="A34" s="345" t="s">
        <v>408</v>
      </c>
      <c r="B34" s="354">
        <f t="shared" si="3"/>
        <v>0</v>
      </c>
      <c r="C34" s="354">
        <f>C32-C33</f>
        <v>0</v>
      </c>
      <c r="D34" s="354">
        <f>D32-D33</f>
        <v>0</v>
      </c>
      <c r="E34" s="372">
        <f>IFERROR(B34/B32,0)</f>
        <v>0</v>
      </c>
      <c r="F34" s="395">
        <f t="shared" si="4"/>
        <v>0</v>
      </c>
      <c r="G34" s="395">
        <f t="shared" si="5"/>
        <v>0</v>
      </c>
    </row>
    <row r="35" spans="1:8" s="79" customFormat="1" ht="21.75" customHeight="1" x14ac:dyDescent="0.25">
      <c r="A35" s="347" t="s">
        <v>404</v>
      </c>
      <c r="B35" s="354">
        <f t="shared" si="3"/>
        <v>0</v>
      </c>
      <c r="C35" s="352"/>
      <c r="D35" s="352"/>
      <c r="E35" s="372">
        <f>IFERROR(B35/B32,0)</f>
        <v>0</v>
      </c>
      <c r="F35" s="395">
        <f t="shared" si="4"/>
        <v>0</v>
      </c>
      <c r="G35" s="395">
        <f t="shared" si="5"/>
        <v>0</v>
      </c>
    </row>
    <row r="36" spans="1:8" s="79" customFormat="1" ht="21.75" customHeight="1" x14ac:dyDescent="0.25">
      <c r="A36" s="345" t="s">
        <v>407</v>
      </c>
      <c r="B36" s="354">
        <f t="shared" si="3"/>
        <v>0</v>
      </c>
      <c r="C36" s="353"/>
      <c r="D36" s="353"/>
      <c r="E36" s="372">
        <f>IFERROR(B36/B32,0)</f>
        <v>0</v>
      </c>
      <c r="F36" s="395">
        <f t="shared" si="4"/>
        <v>0</v>
      </c>
      <c r="G36" s="395">
        <f t="shared" si="5"/>
        <v>0</v>
      </c>
    </row>
    <row r="37" spans="1:8" s="79" customFormat="1" ht="21.75" customHeight="1" x14ac:dyDescent="0.25">
      <c r="A37" s="348" t="s">
        <v>409</v>
      </c>
      <c r="B37" s="354">
        <f t="shared" si="3"/>
        <v>0</v>
      </c>
      <c r="C37" s="354">
        <f>C35-C36</f>
        <v>0</v>
      </c>
      <c r="D37" s="354">
        <f>D35-D36</f>
        <v>0</v>
      </c>
      <c r="E37" s="372">
        <f>IFERROR(B37/B32,0)</f>
        <v>0</v>
      </c>
      <c r="F37" s="395">
        <f t="shared" si="4"/>
        <v>0</v>
      </c>
      <c r="G37" s="395">
        <f t="shared" si="5"/>
        <v>0</v>
      </c>
    </row>
    <row r="38" spans="1:8" s="79" customFormat="1" ht="21.75" customHeight="1" x14ac:dyDescent="0.25">
      <c r="A38" s="348"/>
      <c r="B38" s="355"/>
      <c r="C38" s="356"/>
      <c r="D38" s="357"/>
      <c r="E38" s="357"/>
      <c r="F38" s="358"/>
      <c r="G38" s="359"/>
      <c r="H38" s="359"/>
    </row>
  </sheetData>
  <sheetProtection algorithmName="SHA-512" hashValue="PUHdEhSdm4a6CpxewbfaUwOr/6kMrH1lMS1gM66ebBmg5tByVeI40NscBxtA9V0+L4lmOKQ1Z7bC0mxHm81NRQ==" saltValue="6WpeA6Nh/YtJMyVydS01sQ==" spinCount="100000" sheet="1" objects="1" scenarios="1"/>
  <mergeCells count="8">
    <mergeCell ref="A11:C11"/>
    <mergeCell ref="A12:B12"/>
    <mergeCell ref="A13:B13"/>
    <mergeCell ref="B3:D3"/>
    <mergeCell ref="B4:D4"/>
    <mergeCell ref="B5:C5"/>
    <mergeCell ref="B6:C6"/>
    <mergeCell ref="B7:C7"/>
  </mergeCells>
  <dataValidations count="1">
    <dataValidation type="list" allowBlank="1" showInputMessage="1" showErrorMessage="1" sqref="C13">
      <formula1>"?,U,Z"</formula1>
    </dataValidation>
  </dataValidations>
  <pageMargins left="0.70866141732283472" right="0.70866141732283472" top="0.78740157480314965" bottom="0.78740157480314965" header="0.31496062992125984" footer="0.31496062992125984"/>
  <pageSetup paperSize="9" scale="61" orientation="landscape" r:id="rId1"/>
  <headerFooter>
    <oddHeader>&amp;L&amp;G&amp;R&amp;G</oddHeader>
    <oddFooter>&amp;L&amp;9
&amp;F
&amp;A&amp;C&amp;9Finanzantrag_SEK_V4_5_210415&amp;R&amp;9Seite  &amp;P von 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48"/>
  <sheetViews>
    <sheetView showGridLines="0" zoomScaleNormal="100" workbookViewId="0">
      <selection activeCell="B19" sqref="B19"/>
    </sheetView>
  </sheetViews>
  <sheetFormatPr baseColWidth="10" defaultColWidth="11.44140625" defaultRowHeight="14.4" x14ac:dyDescent="0.3"/>
  <cols>
    <col min="1" max="1" width="41.44140625" style="318" customWidth="1"/>
    <col min="2" max="3" width="20.6640625" style="165" customWidth="1"/>
    <col min="4" max="4" width="20.6640625" style="316" customWidth="1"/>
    <col min="5" max="5" width="20.6640625" style="165" customWidth="1"/>
    <col min="6" max="6" width="7.88671875" style="317" customWidth="1"/>
    <col min="7" max="7" width="18.5546875" style="165" customWidth="1"/>
    <col min="8" max="8" width="8.88671875" style="317" customWidth="1"/>
    <col min="9" max="16384" width="11.44140625" style="165"/>
  </cols>
  <sheetData>
    <row r="1" spans="1:12" ht="17.399999999999999" x14ac:dyDescent="0.3">
      <c r="A1" s="310" t="s">
        <v>454</v>
      </c>
      <c r="C1" s="315"/>
      <c r="D1" s="387"/>
      <c r="E1" s="388"/>
    </row>
    <row r="2" spans="1:12" s="17" customFormat="1" ht="17.100000000000001" customHeight="1" x14ac:dyDescent="0.25">
      <c r="A2" s="319"/>
      <c r="D2" s="170"/>
      <c r="E2" s="170"/>
      <c r="F2" s="320"/>
      <c r="G2" s="170"/>
      <c r="H2" s="321"/>
      <c r="I2" s="104"/>
      <c r="J2" s="104"/>
      <c r="K2" s="104"/>
      <c r="L2" s="104"/>
    </row>
    <row r="3" spans="1:12" s="17" customFormat="1" ht="20.100000000000001" customHeight="1" x14ac:dyDescent="0.3">
      <c r="A3" s="391" t="s">
        <v>68</v>
      </c>
      <c r="B3" s="410">
        <f>Deckblatt!C21</f>
        <v>0</v>
      </c>
      <c r="C3" s="413"/>
      <c r="D3" s="410"/>
      <c r="E3" s="170"/>
      <c r="F3" s="320"/>
      <c r="G3" s="170"/>
      <c r="H3" s="321"/>
      <c r="I3" s="104"/>
      <c r="J3" s="104"/>
      <c r="K3" s="104"/>
      <c r="L3" s="311"/>
    </row>
    <row r="4" spans="1:12" s="396" customFormat="1" ht="20.100000000000001" customHeight="1" x14ac:dyDescent="0.3">
      <c r="A4" s="391" t="s">
        <v>69</v>
      </c>
      <c r="B4" s="411">
        <f>Deckblatt!C31</f>
        <v>0</v>
      </c>
      <c r="C4" s="150"/>
      <c r="D4" s="150"/>
      <c r="E4" s="105"/>
      <c r="F4" s="320"/>
      <c r="G4" s="312"/>
      <c r="H4" s="321"/>
      <c r="I4" s="105"/>
      <c r="J4" s="105"/>
      <c r="K4" s="105"/>
      <c r="L4" s="311"/>
    </row>
    <row r="5" spans="1:12" s="17" customFormat="1" ht="20.100000000000001" customHeight="1" x14ac:dyDescent="0.25">
      <c r="A5" s="392" t="s">
        <v>71</v>
      </c>
      <c r="B5" s="414" t="str">
        <f>'Plandaten-Teilnehmende'!B5:C5</f>
        <v>01.01.2020  bis  01.01.2021</v>
      </c>
      <c r="C5" s="414"/>
      <c r="D5" s="313"/>
      <c r="E5" s="106"/>
      <c r="F5" s="320"/>
      <c r="G5" s="313"/>
      <c r="H5" s="321"/>
      <c r="I5" s="106"/>
      <c r="J5" s="106"/>
      <c r="K5" s="106"/>
      <c r="L5" s="311"/>
    </row>
    <row r="6" spans="1:12" s="17" customFormat="1" ht="20.100000000000001" customHeight="1" x14ac:dyDescent="0.3">
      <c r="A6" s="391" t="s">
        <v>87</v>
      </c>
      <c r="B6" s="411" t="str">
        <f>'Plandaten-Teilnehmende'!B6:C6</f>
        <v>Standardeinheitskosten (SEK)</v>
      </c>
      <c r="C6" s="415"/>
      <c r="D6" s="170"/>
      <c r="E6" s="170"/>
      <c r="F6" s="320"/>
      <c r="G6" s="170"/>
      <c r="H6" s="321"/>
      <c r="I6" s="104"/>
      <c r="J6" s="104"/>
      <c r="K6" s="104"/>
      <c r="L6" s="311"/>
    </row>
    <row r="7" spans="1:12" ht="20.100000000000001" customHeight="1" x14ac:dyDescent="0.3">
      <c r="A7" s="391" t="s">
        <v>128</v>
      </c>
      <c r="B7" s="467" t="str">
        <f>'Plandaten-Teilnehmende'!B7:C7</f>
        <v>bitte auswählen</v>
      </c>
      <c r="C7" s="467"/>
      <c r="D7" s="467"/>
      <c r="E7" s="388"/>
    </row>
    <row r="8" spans="1:12" ht="15.6" x14ac:dyDescent="0.3">
      <c r="A8" s="187"/>
      <c r="C8" s="315"/>
      <c r="E8" s="315"/>
    </row>
    <row r="9" spans="1:12" s="362" customFormat="1" ht="20.100000000000001" customHeight="1" x14ac:dyDescent="0.3">
      <c r="A9" s="360" t="s">
        <v>455</v>
      </c>
      <c r="B9" s="323"/>
      <c r="C9" s="323"/>
      <c r="D9" s="361"/>
      <c r="E9" s="361"/>
      <c r="F9" s="361"/>
    </row>
    <row r="10" spans="1:12" s="79" customFormat="1" ht="20.100000000000001" customHeight="1" x14ac:dyDescent="0.25">
      <c r="A10" s="468" t="s">
        <v>410</v>
      </c>
      <c r="B10" s="468"/>
      <c r="C10" s="468"/>
      <c r="D10" s="468"/>
      <c r="E10" s="89"/>
      <c r="F10" s="409"/>
    </row>
    <row r="11" spans="1:12" s="400" customFormat="1" ht="20.25" customHeight="1" x14ac:dyDescent="0.25">
      <c r="A11" s="397" t="s">
        <v>439</v>
      </c>
      <c r="B11" s="398"/>
      <c r="C11" s="398"/>
      <c r="D11" s="398"/>
      <c r="E11" s="398"/>
      <c r="F11" s="399"/>
    </row>
    <row r="12" spans="1:12" s="400" customFormat="1" ht="20.25" customHeight="1" x14ac:dyDescent="0.25">
      <c r="A12" s="401" t="s">
        <v>444</v>
      </c>
      <c r="B12" s="465" t="s">
        <v>445</v>
      </c>
      <c r="C12" s="465"/>
      <c r="D12" s="465"/>
      <c r="E12" s="465"/>
      <c r="F12" s="399"/>
    </row>
    <row r="13" spans="1:12" s="400" customFormat="1" ht="42.75" customHeight="1" x14ac:dyDescent="0.25">
      <c r="A13" s="401" t="s">
        <v>446</v>
      </c>
      <c r="B13" s="465" t="s">
        <v>447</v>
      </c>
      <c r="C13" s="465"/>
      <c r="D13" s="465"/>
      <c r="E13" s="465"/>
      <c r="F13" s="399"/>
    </row>
    <row r="14" spans="1:12" s="125" customFormat="1" ht="26.25" customHeight="1" x14ac:dyDescent="0.3">
      <c r="A14" s="397" t="s">
        <v>440</v>
      </c>
      <c r="B14" s="469" t="s">
        <v>443</v>
      </c>
      <c r="C14" s="469"/>
      <c r="D14" s="469"/>
      <c r="E14" s="469"/>
      <c r="F14" s="402"/>
    </row>
    <row r="15" spans="1:12" s="404" customFormat="1" ht="35.25" customHeight="1" x14ac:dyDescent="0.3">
      <c r="A15" s="401" t="s">
        <v>441</v>
      </c>
      <c r="B15" s="465" t="s">
        <v>456</v>
      </c>
      <c r="C15" s="465"/>
      <c r="D15" s="465"/>
      <c r="E15" s="465"/>
      <c r="F15" s="403"/>
    </row>
    <row r="16" spans="1:12" s="404" customFormat="1" ht="43.5" customHeight="1" x14ac:dyDescent="0.3">
      <c r="A16" s="401" t="s">
        <v>442</v>
      </c>
      <c r="B16" s="465" t="s">
        <v>457</v>
      </c>
      <c r="C16" s="465"/>
      <c r="D16" s="465"/>
      <c r="E16" s="465"/>
      <c r="F16" s="403"/>
    </row>
    <row r="17" spans="1:6" s="377" customFormat="1" ht="23.25" customHeight="1" x14ac:dyDescent="0.3">
      <c r="A17" s="378"/>
      <c r="B17" s="386"/>
      <c r="C17" s="386"/>
      <c r="D17" s="386"/>
      <c r="E17" s="386"/>
      <c r="F17" s="343"/>
    </row>
    <row r="18" spans="1:6" s="377" customFormat="1" ht="24.9" customHeight="1" x14ac:dyDescent="0.3">
      <c r="A18" s="379"/>
      <c r="B18" s="405" t="s">
        <v>449</v>
      </c>
      <c r="C18" s="405" t="s">
        <v>451</v>
      </c>
      <c r="D18" s="405" t="s">
        <v>3</v>
      </c>
      <c r="E18" s="386"/>
      <c r="F18" s="343"/>
    </row>
    <row r="19" spans="1:6" s="377" customFormat="1" ht="24.9" customHeight="1" x14ac:dyDescent="0.3">
      <c r="A19" s="363" t="s">
        <v>450</v>
      </c>
      <c r="B19" s="327"/>
      <c r="C19" s="327"/>
      <c r="D19" s="405">
        <f>B19+C19</f>
        <v>0</v>
      </c>
      <c r="E19" s="386"/>
      <c r="F19" s="343"/>
    </row>
    <row r="20" spans="1:6" s="377" customFormat="1" ht="24.9" customHeight="1" x14ac:dyDescent="0.3">
      <c r="A20" s="378" t="s">
        <v>458</v>
      </c>
      <c r="B20" s="406"/>
      <c r="C20" s="327"/>
      <c r="D20" s="406"/>
      <c r="E20" s="386"/>
      <c r="F20" s="343"/>
    </row>
    <row r="21" spans="1:6" s="377" customFormat="1" ht="24.9" customHeight="1" x14ac:dyDescent="0.3">
      <c r="A21" s="363" t="s">
        <v>448</v>
      </c>
      <c r="B21" s="405">
        <f>B19</f>
        <v>0</v>
      </c>
      <c r="C21" s="405">
        <f>ROUND(IFERROR(C19/C20,0),0)</f>
        <v>0</v>
      </c>
      <c r="D21" s="405">
        <f>B21+C21</f>
        <v>0</v>
      </c>
      <c r="E21" s="386"/>
      <c r="F21" s="343"/>
    </row>
    <row r="22" spans="1:6" s="121" customFormat="1" ht="13.8" customHeight="1" x14ac:dyDescent="0.3">
      <c r="A22" s="363"/>
      <c r="B22" s="364"/>
      <c r="C22" s="416"/>
      <c r="D22" s="416"/>
      <c r="E22" s="416"/>
      <c r="F22" s="120"/>
    </row>
    <row r="23" spans="1:6" s="121" customFormat="1" ht="28.2" customHeight="1" x14ac:dyDescent="0.3">
      <c r="A23" s="381" t="s">
        <v>452</v>
      </c>
      <c r="C23" s="417"/>
      <c r="D23" s="357"/>
      <c r="E23" s="357"/>
    </row>
    <row r="24" spans="1:6" s="121" customFormat="1" ht="30" customHeight="1" x14ac:dyDescent="0.3">
      <c r="A24" s="376" t="s">
        <v>463</v>
      </c>
      <c r="B24" s="338" t="s">
        <v>432</v>
      </c>
      <c r="C24" s="338" t="s">
        <v>400</v>
      </c>
      <c r="D24" s="466" t="s">
        <v>391</v>
      </c>
      <c r="E24" s="466"/>
    </row>
    <row r="25" spans="1:6" s="369" customFormat="1" ht="24.9" customHeight="1" x14ac:dyDescent="0.3">
      <c r="A25" s="367" t="s">
        <v>431</v>
      </c>
      <c r="B25" s="394">
        <f t="shared" ref="B25:B30" si="0">IFERROR(C43+D43,0)</f>
        <v>0</v>
      </c>
      <c r="C25" s="368">
        <f>IFERROR(B25/B25,0)</f>
        <v>0</v>
      </c>
      <c r="D25" s="412" t="s">
        <v>437</v>
      </c>
      <c r="E25" s="338" t="s">
        <v>438</v>
      </c>
    </row>
    <row r="26" spans="1:6" s="121" customFormat="1" ht="19.95" customHeight="1" x14ac:dyDescent="0.3">
      <c r="A26" s="336" t="s">
        <v>413</v>
      </c>
      <c r="B26" s="394">
        <f t="shared" si="0"/>
        <v>0</v>
      </c>
      <c r="C26" s="368">
        <f>IFERROR(B26/$B$25,0)</f>
        <v>0</v>
      </c>
      <c r="D26" s="370"/>
      <c r="E26" s="418"/>
    </row>
    <row r="27" spans="1:6" s="121" customFormat="1" ht="19.95" customHeight="1" x14ac:dyDescent="0.3">
      <c r="A27" s="336" t="s">
        <v>414</v>
      </c>
      <c r="B27" s="394">
        <f t="shared" si="0"/>
        <v>0</v>
      </c>
      <c r="C27" s="368">
        <f>IFERROR(B27/$B$25,0)</f>
        <v>0</v>
      </c>
      <c r="D27" s="371">
        <f t="shared" ref="D27" si="1">IF(D26=0,0,1-D26)</f>
        <v>0</v>
      </c>
      <c r="E27" s="372">
        <f>IF(E26=0,0,1-E26)</f>
        <v>0</v>
      </c>
    </row>
    <row r="28" spans="1:6" s="121" customFormat="1" ht="19.95" customHeight="1" x14ac:dyDescent="0.3">
      <c r="A28" s="363" t="s">
        <v>415</v>
      </c>
      <c r="B28" s="394">
        <f t="shared" si="0"/>
        <v>0</v>
      </c>
      <c r="C28" s="368">
        <f>IFERROR(B28/$B$25,0)</f>
        <v>0</v>
      </c>
      <c r="D28" s="373"/>
      <c r="E28" s="419"/>
    </row>
    <row r="29" spans="1:6" s="121" customFormat="1" ht="19.95" customHeight="1" x14ac:dyDescent="0.3">
      <c r="A29" s="336" t="s">
        <v>416</v>
      </c>
      <c r="B29" s="394">
        <f t="shared" si="0"/>
        <v>0</v>
      </c>
      <c r="C29" s="368">
        <f>IFERROR(B29/$B$25,0)</f>
        <v>0</v>
      </c>
      <c r="D29" s="370"/>
      <c r="E29" s="418"/>
    </row>
    <row r="30" spans="1:6" s="121" customFormat="1" ht="19.95" customHeight="1" x14ac:dyDescent="0.3">
      <c r="A30" s="366" t="s">
        <v>417</v>
      </c>
      <c r="B30" s="394">
        <f t="shared" si="0"/>
        <v>0</v>
      </c>
      <c r="C30" s="368">
        <f>IFERROR(B30/$B$25,0)</f>
        <v>0</v>
      </c>
      <c r="D30" s="368">
        <f t="shared" ref="D30" si="2">IF(D29=0,0,1-D29)</f>
        <v>0</v>
      </c>
      <c r="E30" s="368">
        <f>IF(E29=0,0,1-E29)</f>
        <v>0</v>
      </c>
    </row>
    <row r="31" spans="1:6" s="121" customFormat="1" ht="12.6" customHeight="1" x14ac:dyDescent="0.3">
      <c r="A31" s="366"/>
      <c r="B31" s="374"/>
      <c r="C31" s="375"/>
      <c r="D31" s="375"/>
      <c r="E31" s="375"/>
    </row>
    <row r="32" spans="1:6" s="270" customFormat="1" ht="26.25" customHeight="1" x14ac:dyDescent="0.25">
      <c r="A32" s="381" t="s">
        <v>452</v>
      </c>
      <c r="B32" s="121"/>
      <c r="C32" s="417"/>
      <c r="D32" s="357"/>
      <c r="E32" s="357"/>
      <c r="F32" s="408"/>
    </row>
    <row r="33" spans="1:6" s="270" customFormat="1" ht="25.05" customHeight="1" x14ac:dyDescent="0.25">
      <c r="A33" s="376" t="s">
        <v>436</v>
      </c>
      <c r="B33" s="338" t="s">
        <v>432</v>
      </c>
      <c r="C33" s="338" t="s">
        <v>400</v>
      </c>
      <c r="D33" s="466" t="s">
        <v>391</v>
      </c>
      <c r="E33" s="466"/>
      <c r="F33" s="408"/>
    </row>
    <row r="34" spans="1:6" ht="25.05" customHeight="1" x14ac:dyDescent="0.3">
      <c r="A34" s="367" t="s">
        <v>431</v>
      </c>
      <c r="B34" s="394">
        <f>B25</f>
        <v>0</v>
      </c>
      <c r="C34" s="368">
        <f>IFERROR(B34/B34,0)</f>
        <v>0</v>
      </c>
      <c r="D34" s="412" t="s">
        <v>464</v>
      </c>
      <c r="E34" s="338" t="s">
        <v>465</v>
      </c>
    </row>
    <row r="35" spans="1:6" ht="19.95" customHeight="1" x14ac:dyDescent="0.3">
      <c r="A35" s="336" t="s">
        <v>402</v>
      </c>
      <c r="B35" s="394">
        <f t="shared" ref="B35:B39" si="3">B26</f>
        <v>0</v>
      </c>
      <c r="C35" s="368">
        <f>IFERROR(B35/$B$25,0)</f>
        <v>0</v>
      </c>
      <c r="D35" s="420">
        <f>B21*D26</f>
        <v>0</v>
      </c>
      <c r="E35" s="421">
        <f>C21*E26</f>
        <v>0</v>
      </c>
    </row>
    <row r="36" spans="1:6" ht="19.95" customHeight="1" x14ac:dyDescent="0.3">
      <c r="A36" s="336" t="s">
        <v>403</v>
      </c>
      <c r="B36" s="394">
        <f t="shared" si="3"/>
        <v>0</v>
      </c>
      <c r="C36" s="368">
        <f>IFERROR(B36/$B$25,0)</f>
        <v>0</v>
      </c>
      <c r="D36" s="407">
        <f>IF(D35=0,0,B21-D35)</f>
        <v>0</v>
      </c>
      <c r="E36" s="394">
        <f>IF(E35=0,0,C21-E35)</f>
        <v>0</v>
      </c>
    </row>
    <row r="37" spans="1:6" ht="19.95" customHeight="1" x14ac:dyDescent="0.3">
      <c r="A37" s="363" t="s">
        <v>404</v>
      </c>
      <c r="B37" s="394">
        <f t="shared" si="3"/>
        <v>0</v>
      </c>
      <c r="C37" s="368">
        <f>IFERROR(B37/$B$25,0)</f>
        <v>0</v>
      </c>
      <c r="D37" s="407">
        <f>D28*B21</f>
        <v>0</v>
      </c>
      <c r="E37" s="394">
        <f>E28*C21</f>
        <v>0</v>
      </c>
    </row>
    <row r="38" spans="1:6" ht="19.95" customHeight="1" x14ac:dyDescent="0.3">
      <c r="A38" s="336" t="s">
        <v>466</v>
      </c>
      <c r="B38" s="394">
        <f t="shared" si="3"/>
        <v>0</v>
      </c>
      <c r="C38" s="368">
        <f>IFERROR(B38/$B$25,0)</f>
        <v>0</v>
      </c>
      <c r="D38" s="420">
        <f>D29*D37</f>
        <v>0</v>
      </c>
      <c r="E38" s="421">
        <f>E37*E29</f>
        <v>0</v>
      </c>
    </row>
    <row r="39" spans="1:6" ht="19.95" customHeight="1" x14ac:dyDescent="0.3">
      <c r="A39" s="366" t="s">
        <v>467</v>
      </c>
      <c r="B39" s="394">
        <f t="shared" si="3"/>
        <v>0</v>
      </c>
      <c r="C39" s="368">
        <f>IFERROR(B39/$B$25,0)</f>
        <v>0</v>
      </c>
      <c r="D39" s="420">
        <f>D37-D38</f>
        <v>0</v>
      </c>
      <c r="E39" s="421">
        <f>E37-E38</f>
        <v>0</v>
      </c>
    </row>
    <row r="41" spans="1:6" ht="17.399999999999999" x14ac:dyDescent="0.3">
      <c r="A41" s="380" t="s">
        <v>433</v>
      </c>
      <c r="B41" s="79"/>
      <c r="C41" s="365"/>
      <c r="D41" s="365"/>
      <c r="E41" s="365"/>
    </row>
    <row r="42" spans="1:6" ht="39.6" x14ac:dyDescent="0.3">
      <c r="A42" s="367" t="s">
        <v>435</v>
      </c>
      <c r="B42" s="338" t="s">
        <v>433</v>
      </c>
      <c r="C42" s="412" t="s">
        <v>425</v>
      </c>
      <c r="D42" s="412" t="s">
        <v>428</v>
      </c>
      <c r="E42" s="338" t="s">
        <v>429</v>
      </c>
    </row>
    <row r="43" spans="1:6" ht="19.95" customHeight="1" x14ac:dyDescent="0.3">
      <c r="A43" s="367" t="s">
        <v>430</v>
      </c>
      <c r="B43" s="394">
        <f>D43+E43</f>
        <v>0</v>
      </c>
      <c r="C43" s="407">
        <f>IFERROR(E43/$C$20,0)</f>
        <v>0</v>
      </c>
      <c r="D43" s="407">
        <f>B19</f>
        <v>0</v>
      </c>
      <c r="E43" s="394">
        <f>C19</f>
        <v>0</v>
      </c>
    </row>
    <row r="44" spans="1:6" ht="19.95" customHeight="1" x14ac:dyDescent="0.3">
      <c r="A44" s="336" t="s">
        <v>411</v>
      </c>
      <c r="B44" s="394">
        <f t="shared" ref="B44:B48" si="4">D44+E44</f>
        <v>0</v>
      </c>
      <c r="C44" s="407">
        <f t="shared" ref="C44:C48" si="5">IFERROR(E44/$C$20,0)</f>
        <v>0</v>
      </c>
      <c r="D44" s="407">
        <f>D43*D26</f>
        <v>0</v>
      </c>
      <c r="E44" s="394">
        <f>E43*E26</f>
        <v>0</v>
      </c>
    </row>
    <row r="45" spans="1:6" ht="19.95" customHeight="1" x14ac:dyDescent="0.3">
      <c r="A45" s="336" t="s">
        <v>412</v>
      </c>
      <c r="B45" s="394">
        <f t="shared" si="4"/>
        <v>0</v>
      </c>
      <c r="C45" s="407">
        <f t="shared" si="5"/>
        <v>0</v>
      </c>
      <c r="D45" s="407">
        <f>D27*D43</f>
        <v>0</v>
      </c>
      <c r="E45" s="394">
        <f>E43*E27</f>
        <v>0</v>
      </c>
    </row>
    <row r="46" spans="1:6" ht="31.2" customHeight="1" x14ac:dyDescent="0.3">
      <c r="A46" s="363" t="s">
        <v>434</v>
      </c>
      <c r="B46" s="394">
        <f t="shared" si="4"/>
        <v>0</v>
      </c>
      <c r="C46" s="407">
        <f t="shared" si="5"/>
        <v>0</v>
      </c>
      <c r="D46" s="407">
        <f>D43*D28</f>
        <v>0</v>
      </c>
      <c r="E46" s="394">
        <f>E43*E28</f>
        <v>0</v>
      </c>
    </row>
    <row r="47" spans="1:6" ht="19.95" customHeight="1" x14ac:dyDescent="0.3">
      <c r="A47" s="336" t="s">
        <v>411</v>
      </c>
      <c r="B47" s="394">
        <f t="shared" si="4"/>
        <v>0</v>
      </c>
      <c r="C47" s="407">
        <f t="shared" si="5"/>
        <v>0</v>
      </c>
      <c r="D47" s="407">
        <f>D46*D29</f>
        <v>0</v>
      </c>
      <c r="E47" s="394">
        <f>E46*E29</f>
        <v>0</v>
      </c>
    </row>
    <row r="48" spans="1:6" ht="19.95" customHeight="1" x14ac:dyDescent="0.3">
      <c r="A48" s="336" t="s">
        <v>412</v>
      </c>
      <c r="B48" s="394">
        <f t="shared" si="4"/>
        <v>0</v>
      </c>
      <c r="C48" s="407">
        <f t="shared" si="5"/>
        <v>0</v>
      </c>
      <c r="D48" s="407">
        <f>D46*D30</f>
        <v>0</v>
      </c>
      <c r="E48" s="394">
        <f>E46*E30</f>
        <v>0</v>
      </c>
    </row>
  </sheetData>
  <sheetProtection algorithmName="SHA-512" hashValue="Zrc+K9h9zF4G6VmS3/dXkVYvMdRHtqBLk7HD6COOnj/ifIhVt2ThdfzRVH1TJGwuF8dN6dpUMhKiDzDubhZ3Vg==" saltValue="gbWaNn01eLii7CWf+Nux1g==" spinCount="100000" sheet="1" objects="1" scenarios="1"/>
  <mergeCells count="9">
    <mergeCell ref="B16:E16"/>
    <mergeCell ref="D24:E24"/>
    <mergeCell ref="D33:E33"/>
    <mergeCell ref="B7:D7"/>
    <mergeCell ref="A10:D10"/>
    <mergeCell ref="B12:E12"/>
    <mergeCell ref="B13:E13"/>
    <mergeCell ref="B14:E14"/>
    <mergeCell ref="B15:E15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Header>&amp;L&amp;G&amp;R&amp;G</oddHeader>
    <oddFooter>&amp;L&amp;9
&amp;F
&amp;A&amp;C&amp;9Finanzantrag_SEK_V4_5_210415&amp;R&amp;9Seite  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I61"/>
  <sheetViews>
    <sheetView showGridLines="0" zoomScaleNormal="100" zoomScalePageLayoutView="70" workbookViewId="0">
      <selection activeCell="H10" sqref="H10"/>
    </sheetView>
  </sheetViews>
  <sheetFormatPr baseColWidth="10" defaultColWidth="11.44140625" defaultRowHeight="13.8" x14ac:dyDescent="0.25"/>
  <cols>
    <col min="1" max="1" width="10.6640625" style="26" customWidth="1"/>
    <col min="2" max="2" width="16.88671875" style="75" customWidth="1"/>
    <col min="3" max="3" width="42.6640625" style="25" customWidth="1"/>
    <col min="4" max="4" width="55.33203125" style="49" customWidth="1"/>
    <col min="5" max="5" width="60.5546875" style="24" customWidth="1"/>
    <col min="6" max="6" width="14.44140625" style="74" customWidth="1"/>
    <col min="7" max="7" width="20" style="74" customWidth="1"/>
    <col min="8" max="8" width="15.6640625" style="74" customWidth="1"/>
    <col min="9" max="9" width="17.44140625" style="27" bestFit="1" customWidth="1"/>
    <col min="10" max="16384" width="11.44140625" style="23"/>
  </cols>
  <sheetData>
    <row r="1" spans="1:9" s="12" customFormat="1" ht="21" x14ac:dyDescent="0.4">
      <c r="A1" s="163" t="s">
        <v>319</v>
      </c>
      <c r="B1" s="76"/>
      <c r="C1" s="14"/>
      <c r="D1" s="48"/>
      <c r="E1" s="13"/>
      <c r="F1" s="71"/>
      <c r="G1" s="71"/>
      <c r="H1" s="71"/>
      <c r="I1" s="16"/>
    </row>
    <row r="2" spans="1:9" s="12" customFormat="1" ht="9" customHeight="1" x14ac:dyDescent="0.35">
      <c r="A2" s="15"/>
      <c r="B2" s="72"/>
      <c r="C2" s="14"/>
      <c r="D2" s="48"/>
      <c r="E2" s="13"/>
      <c r="F2" s="71"/>
      <c r="G2" s="71"/>
      <c r="H2" s="71"/>
      <c r="I2" s="16"/>
    </row>
    <row r="3" spans="1:9" s="17" customFormat="1" ht="15" x14ac:dyDescent="0.25">
      <c r="A3" s="19"/>
      <c r="B3" s="73"/>
      <c r="C3" s="18" t="s">
        <v>68</v>
      </c>
      <c r="D3" s="148">
        <f>Deckblatt!C21</f>
        <v>0</v>
      </c>
      <c r="E3" s="104"/>
      <c r="F3" s="104"/>
      <c r="G3" s="104"/>
      <c r="H3" s="104"/>
      <c r="I3" s="35"/>
    </row>
    <row r="4" spans="1:9" s="17" customFormat="1" ht="15" x14ac:dyDescent="0.25">
      <c r="A4" s="19"/>
      <c r="B4" s="73"/>
      <c r="C4" s="18" t="s">
        <v>69</v>
      </c>
      <c r="D4" s="149">
        <f>Deckblatt!C31</f>
        <v>0</v>
      </c>
      <c r="E4" s="104"/>
      <c r="F4" s="104"/>
      <c r="G4" s="104"/>
      <c r="H4" s="104"/>
      <c r="I4" s="35"/>
    </row>
    <row r="5" spans="1:9" s="17" customFormat="1" ht="15" x14ac:dyDescent="0.25">
      <c r="A5" s="19"/>
      <c r="B5" s="73"/>
      <c r="C5" s="18" t="s">
        <v>71</v>
      </c>
      <c r="D5" s="151" t="str">
        <f>CONCATENATE(TEXT(von,"tt.MM.jjjj"),"  bis  ",TEXT(bis,"tt.MM.jjjj"))</f>
        <v>01.01.2020  bis  01.01.2021</v>
      </c>
      <c r="E5" s="106"/>
      <c r="F5" s="106"/>
      <c r="G5" s="106"/>
      <c r="H5" s="106"/>
      <c r="I5" s="35"/>
    </row>
    <row r="6" spans="1:9" s="17" customFormat="1" ht="15" x14ac:dyDescent="0.25">
      <c r="A6" s="19"/>
      <c r="B6" s="73"/>
      <c r="C6" s="18" t="s">
        <v>87</v>
      </c>
      <c r="D6" s="152" t="s">
        <v>92</v>
      </c>
      <c r="E6" s="107"/>
      <c r="F6" s="104"/>
      <c r="G6" s="104"/>
      <c r="H6" s="104"/>
      <c r="I6" s="28"/>
    </row>
    <row r="7" spans="1:9" s="17" customFormat="1" ht="15" x14ac:dyDescent="0.25">
      <c r="A7" s="19"/>
      <c r="B7" s="73"/>
      <c r="C7" s="18" t="s">
        <v>128</v>
      </c>
      <c r="D7" s="149" t="str">
        <f>Deckblatt!C9</f>
        <v>bitte auswählen</v>
      </c>
      <c r="E7" s="104"/>
      <c r="F7" s="104"/>
      <c r="G7" s="104"/>
      <c r="H7" s="104"/>
      <c r="I7" s="28"/>
    </row>
    <row r="8" spans="1:9" s="22" customFormat="1" ht="15" x14ac:dyDescent="0.25">
      <c r="A8" s="168"/>
      <c r="B8" s="168"/>
      <c r="C8" s="169"/>
      <c r="D8" s="170"/>
      <c r="E8" s="171"/>
      <c r="F8" s="171"/>
      <c r="G8" s="171"/>
      <c r="H8" s="171"/>
      <c r="I8" s="171"/>
    </row>
    <row r="9" spans="1:9" s="50" customFormat="1" ht="45.75" customHeight="1" x14ac:dyDescent="0.3">
      <c r="A9" s="172" t="s">
        <v>0</v>
      </c>
      <c r="B9" s="201" t="s">
        <v>115</v>
      </c>
      <c r="C9" s="201" t="s">
        <v>243</v>
      </c>
      <c r="D9" s="172" t="s">
        <v>152</v>
      </c>
      <c r="E9" s="172" t="s">
        <v>116</v>
      </c>
      <c r="F9" s="172" t="s">
        <v>201</v>
      </c>
      <c r="G9" s="172" t="s">
        <v>229</v>
      </c>
      <c r="H9" s="172" t="s">
        <v>202</v>
      </c>
      <c r="I9" s="173" t="s">
        <v>117</v>
      </c>
    </row>
    <row r="10" spans="1:9" s="82" customFormat="1" ht="30" customHeight="1" x14ac:dyDescent="0.3">
      <c r="A10" s="174">
        <v>1</v>
      </c>
      <c r="B10" s="192" t="str">
        <f>IFERROR(VLOOKUP($C10,Nachschlagen!$B$2:$C$72,2, FALSE),"-")</f>
        <v>-</v>
      </c>
      <c r="C10" s="202"/>
      <c r="D10" s="182"/>
      <c r="E10" s="182"/>
      <c r="F10" s="182"/>
      <c r="G10" s="182"/>
      <c r="H10" s="211"/>
      <c r="I10" s="199">
        <f>F10*G10*H10</f>
        <v>0</v>
      </c>
    </row>
    <row r="11" spans="1:9" s="83" customFormat="1" ht="30" customHeight="1" x14ac:dyDescent="0.3">
      <c r="A11" s="175">
        <v>2</v>
      </c>
      <c r="B11" s="192" t="str">
        <f>IFERROR(VLOOKUP($C11,Nachschlagen!$B$2:$C$72,2, FALSE),"-")</f>
        <v>-</v>
      </c>
      <c r="C11" s="202"/>
      <c r="D11" s="182"/>
      <c r="E11" s="182"/>
      <c r="F11" s="182"/>
      <c r="G11" s="182"/>
      <c r="H11" s="211"/>
      <c r="I11" s="199">
        <f t="shared" ref="I11:I29" si="0">F11*G11*H11</f>
        <v>0</v>
      </c>
    </row>
    <row r="12" spans="1:9" s="83" customFormat="1" ht="30" customHeight="1" x14ac:dyDescent="0.3">
      <c r="A12" s="174">
        <v>3</v>
      </c>
      <c r="B12" s="192" t="str">
        <f>IFERROR(VLOOKUP($C12,Nachschlagen!$B$2:$C$72,2, FALSE),"-")</f>
        <v>-</v>
      </c>
      <c r="C12" s="202"/>
      <c r="D12" s="182"/>
      <c r="E12" s="182"/>
      <c r="F12" s="182"/>
      <c r="G12" s="182"/>
      <c r="H12" s="211"/>
      <c r="I12" s="199">
        <f t="shared" si="0"/>
        <v>0</v>
      </c>
    </row>
    <row r="13" spans="1:9" s="83" customFormat="1" ht="30" customHeight="1" x14ac:dyDescent="0.3">
      <c r="A13" s="175">
        <v>4</v>
      </c>
      <c r="B13" s="192" t="str">
        <f>IFERROR(VLOOKUP($C13,Nachschlagen!$B$2:$C$72,2, FALSE),"-")</f>
        <v>-</v>
      </c>
      <c r="C13" s="202"/>
      <c r="D13" s="182"/>
      <c r="E13" s="182"/>
      <c r="F13" s="182"/>
      <c r="G13" s="182"/>
      <c r="H13" s="211"/>
      <c r="I13" s="199">
        <f t="shared" si="0"/>
        <v>0</v>
      </c>
    </row>
    <row r="14" spans="1:9" s="83" customFormat="1" ht="30" customHeight="1" x14ac:dyDescent="0.3">
      <c r="A14" s="174">
        <v>5</v>
      </c>
      <c r="B14" s="192" t="str">
        <f>IFERROR(VLOOKUP($C14,Nachschlagen!$B$2:$C$72,2, FALSE),"-")</f>
        <v>-</v>
      </c>
      <c r="C14" s="202"/>
      <c r="D14" s="182"/>
      <c r="E14" s="182"/>
      <c r="F14" s="182"/>
      <c r="G14" s="182"/>
      <c r="H14" s="211"/>
      <c r="I14" s="199">
        <f t="shared" si="0"/>
        <v>0</v>
      </c>
    </row>
    <row r="15" spans="1:9" s="83" customFormat="1" ht="30" customHeight="1" x14ac:dyDescent="0.3">
      <c r="A15" s="175">
        <v>6</v>
      </c>
      <c r="B15" s="192" t="str">
        <f>IFERROR(VLOOKUP($C15,Nachschlagen!$B$2:$C$72,2, FALSE),"-")</f>
        <v>-</v>
      </c>
      <c r="C15" s="202"/>
      <c r="D15" s="182"/>
      <c r="E15" s="182"/>
      <c r="F15" s="182"/>
      <c r="G15" s="182"/>
      <c r="H15" s="211"/>
      <c r="I15" s="199">
        <f t="shared" si="0"/>
        <v>0</v>
      </c>
    </row>
    <row r="16" spans="1:9" s="83" customFormat="1" ht="30" customHeight="1" x14ac:dyDescent="0.3">
      <c r="A16" s="174">
        <v>7</v>
      </c>
      <c r="B16" s="192" t="str">
        <f>IFERROR(VLOOKUP($C16,Nachschlagen!$B$2:$C$72,2, FALSE),"-")</f>
        <v>-</v>
      </c>
      <c r="C16" s="202"/>
      <c r="D16" s="182"/>
      <c r="E16" s="182"/>
      <c r="F16" s="182"/>
      <c r="G16" s="182"/>
      <c r="H16" s="211"/>
      <c r="I16" s="199">
        <f t="shared" si="0"/>
        <v>0</v>
      </c>
    </row>
    <row r="17" spans="1:9" s="83" customFormat="1" ht="30" customHeight="1" x14ac:dyDescent="0.3">
      <c r="A17" s="175">
        <v>8</v>
      </c>
      <c r="B17" s="192" t="str">
        <f>IFERROR(VLOOKUP($C17,Nachschlagen!$B$2:$C$72,2, FALSE),"-")</f>
        <v>-</v>
      </c>
      <c r="C17" s="202"/>
      <c r="D17" s="182"/>
      <c r="E17" s="182"/>
      <c r="F17" s="182"/>
      <c r="G17" s="182"/>
      <c r="H17" s="211"/>
      <c r="I17" s="199">
        <f t="shared" si="0"/>
        <v>0</v>
      </c>
    </row>
    <row r="18" spans="1:9" s="83" customFormat="1" ht="30" customHeight="1" x14ac:dyDescent="0.3">
      <c r="A18" s="174">
        <v>9</v>
      </c>
      <c r="B18" s="192" t="str">
        <f>IFERROR(VLOOKUP($C18,Nachschlagen!$B$2:$C$72,2, FALSE),"-")</f>
        <v>-</v>
      </c>
      <c r="C18" s="202"/>
      <c r="D18" s="182"/>
      <c r="E18" s="182"/>
      <c r="F18" s="182"/>
      <c r="G18" s="182"/>
      <c r="H18" s="211"/>
      <c r="I18" s="199">
        <f t="shared" si="0"/>
        <v>0</v>
      </c>
    </row>
    <row r="19" spans="1:9" s="83" customFormat="1" ht="30" customHeight="1" x14ac:dyDescent="0.3">
      <c r="A19" s="175">
        <v>10</v>
      </c>
      <c r="B19" s="192" t="str">
        <f>IFERROR(VLOOKUP($C19,Nachschlagen!$B$2:$C$72,2, FALSE),"-")</f>
        <v>-</v>
      </c>
      <c r="C19" s="202"/>
      <c r="D19" s="182"/>
      <c r="E19" s="182"/>
      <c r="F19" s="182"/>
      <c r="G19" s="182"/>
      <c r="H19" s="211"/>
      <c r="I19" s="199">
        <f t="shared" si="0"/>
        <v>0</v>
      </c>
    </row>
    <row r="20" spans="1:9" s="83" customFormat="1" ht="30" customHeight="1" x14ac:dyDescent="0.3">
      <c r="A20" s="174">
        <v>11</v>
      </c>
      <c r="B20" s="192" t="str">
        <f>IFERROR(VLOOKUP($C20,Nachschlagen!$B$2:$C$72,2, FALSE),"-")</f>
        <v>-</v>
      </c>
      <c r="C20" s="202"/>
      <c r="D20" s="182"/>
      <c r="E20" s="182"/>
      <c r="F20" s="182"/>
      <c r="G20" s="182"/>
      <c r="H20" s="211"/>
      <c r="I20" s="199">
        <f t="shared" si="0"/>
        <v>0</v>
      </c>
    </row>
    <row r="21" spans="1:9" s="83" customFormat="1" ht="30" customHeight="1" x14ac:dyDescent="0.3">
      <c r="A21" s="175">
        <v>12</v>
      </c>
      <c r="B21" s="192" t="str">
        <f>IFERROR(VLOOKUP($C21,Nachschlagen!$B$2:$C$72,2, FALSE),"-")</f>
        <v>-</v>
      </c>
      <c r="C21" s="202"/>
      <c r="D21" s="182"/>
      <c r="E21" s="182"/>
      <c r="F21" s="182"/>
      <c r="G21" s="182"/>
      <c r="H21" s="211"/>
      <c r="I21" s="199">
        <f t="shared" si="0"/>
        <v>0</v>
      </c>
    </row>
    <row r="22" spans="1:9" s="83" customFormat="1" ht="30" customHeight="1" x14ac:dyDescent="0.3">
      <c r="A22" s="174">
        <v>13</v>
      </c>
      <c r="B22" s="192" t="str">
        <f>IFERROR(VLOOKUP($C22,Nachschlagen!$B$2:$C$72,2, FALSE),"-")</f>
        <v>-</v>
      </c>
      <c r="C22" s="202"/>
      <c r="D22" s="182"/>
      <c r="E22" s="182"/>
      <c r="F22" s="182"/>
      <c r="G22" s="182"/>
      <c r="H22" s="211"/>
      <c r="I22" s="199">
        <f t="shared" si="0"/>
        <v>0</v>
      </c>
    </row>
    <row r="23" spans="1:9" s="83" customFormat="1" ht="30" customHeight="1" x14ac:dyDescent="0.3">
      <c r="A23" s="175">
        <v>14</v>
      </c>
      <c r="B23" s="192" t="str">
        <f>IFERROR(VLOOKUP($C23,Nachschlagen!$B$2:$C$72,2, FALSE),"-")</f>
        <v>-</v>
      </c>
      <c r="C23" s="202"/>
      <c r="D23" s="182"/>
      <c r="E23" s="182"/>
      <c r="F23" s="182"/>
      <c r="G23" s="182"/>
      <c r="H23" s="211"/>
      <c r="I23" s="199">
        <f t="shared" si="0"/>
        <v>0</v>
      </c>
    </row>
    <row r="24" spans="1:9" s="83" customFormat="1" ht="30" customHeight="1" x14ac:dyDescent="0.3">
      <c r="A24" s="174">
        <v>15</v>
      </c>
      <c r="B24" s="192" t="str">
        <f>IFERROR(VLOOKUP($C24,Nachschlagen!$B$2:$C$72,2, FALSE),"-")</f>
        <v>-</v>
      </c>
      <c r="C24" s="202"/>
      <c r="D24" s="182"/>
      <c r="E24" s="182"/>
      <c r="F24" s="182"/>
      <c r="G24" s="182"/>
      <c r="H24" s="211"/>
      <c r="I24" s="199">
        <f t="shared" si="0"/>
        <v>0</v>
      </c>
    </row>
    <row r="25" spans="1:9" s="83" customFormat="1" ht="30" customHeight="1" x14ac:dyDescent="0.3">
      <c r="A25" s="175">
        <v>16</v>
      </c>
      <c r="B25" s="192" t="str">
        <f>IFERROR(VLOOKUP($C25,Nachschlagen!$B$2:$C$72,2, FALSE),"-")</f>
        <v>-</v>
      </c>
      <c r="C25" s="202"/>
      <c r="D25" s="182"/>
      <c r="E25" s="182"/>
      <c r="F25" s="182"/>
      <c r="G25" s="182"/>
      <c r="H25" s="211"/>
      <c r="I25" s="199">
        <f t="shared" si="0"/>
        <v>0</v>
      </c>
    </row>
    <row r="26" spans="1:9" s="83" customFormat="1" ht="30" customHeight="1" x14ac:dyDescent="0.3">
      <c r="A26" s="174">
        <v>17</v>
      </c>
      <c r="B26" s="192" t="str">
        <f>IFERROR(VLOOKUP($C26,Nachschlagen!$B$2:$C$72,2, FALSE),"-")</f>
        <v>-</v>
      </c>
      <c r="C26" s="202"/>
      <c r="D26" s="182"/>
      <c r="E26" s="182"/>
      <c r="F26" s="182"/>
      <c r="G26" s="182"/>
      <c r="H26" s="211"/>
      <c r="I26" s="199">
        <f t="shared" si="0"/>
        <v>0</v>
      </c>
    </row>
    <row r="27" spans="1:9" s="83" customFormat="1" ht="30" customHeight="1" x14ac:dyDescent="0.3">
      <c r="A27" s="175">
        <v>18</v>
      </c>
      <c r="B27" s="192" t="str">
        <f>IFERROR(VLOOKUP($C27,Nachschlagen!$B$2:$C$72,2, FALSE),"-")</f>
        <v>-</v>
      </c>
      <c r="C27" s="202"/>
      <c r="D27" s="182"/>
      <c r="E27" s="182"/>
      <c r="F27" s="182"/>
      <c r="G27" s="182"/>
      <c r="H27" s="211"/>
      <c r="I27" s="199">
        <f t="shared" si="0"/>
        <v>0</v>
      </c>
    </row>
    <row r="28" spans="1:9" s="83" customFormat="1" ht="30" customHeight="1" x14ac:dyDescent="0.3">
      <c r="A28" s="174">
        <v>19</v>
      </c>
      <c r="B28" s="192" t="str">
        <f>IFERROR(VLOOKUP($C28,Nachschlagen!$B$2:$C$72,2, FALSE),"-")</f>
        <v>-</v>
      </c>
      <c r="C28" s="202"/>
      <c r="D28" s="182"/>
      <c r="E28" s="182"/>
      <c r="F28" s="182"/>
      <c r="G28" s="182"/>
      <c r="H28" s="211"/>
      <c r="I28" s="199">
        <f t="shared" si="0"/>
        <v>0</v>
      </c>
    </row>
    <row r="29" spans="1:9" s="83" customFormat="1" ht="30" customHeight="1" x14ac:dyDescent="0.3">
      <c r="A29" s="175">
        <v>20</v>
      </c>
      <c r="B29" s="192" t="str">
        <f>IFERROR(VLOOKUP($C29,Nachschlagen!$B$2:$C$72,2, FALSE),"-")</f>
        <v>-</v>
      </c>
      <c r="C29" s="202"/>
      <c r="D29" s="182"/>
      <c r="E29" s="182"/>
      <c r="F29" s="182"/>
      <c r="G29" s="182"/>
      <c r="H29" s="211"/>
      <c r="I29" s="199">
        <f t="shared" si="0"/>
        <v>0</v>
      </c>
    </row>
    <row r="30" spans="1:9" s="43" customFormat="1" ht="30" customHeight="1" x14ac:dyDescent="0.3">
      <c r="A30" s="174">
        <v>21</v>
      </c>
      <c r="B30" s="192" t="str">
        <f>IFERROR(VLOOKUP($C30,Nachschlagen!$B$2:$C$72,2, FALSE),"-")</f>
        <v>-</v>
      </c>
      <c r="C30" s="202"/>
      <c r="D30" s="182"/>
      <c r="E30" s="182"/>
      <c r="F30" s="182"/>
      <c r="G30" s="182"/>
      <c r="H30" s="211"/>
      <c r="I30" s="199">
        <f t="shared" ref="I30:I59" si="1">F30*G30*H30</f>
        <v>0</v>
      </c>
    </row>
    <row r="31" spans="1:9" s="43" customFormat="1" ht="30" customHeight="1" x14ac:dyDescent="0.3">
      <c r="A31" s="175">
        <v>22</v>
      </c>
      <c r="B31" s="192" t="str">
        <f>IFERROR(VLOOKUP($C31,Nachschlagen!$B$2:$C$72,2, FALSE),"-")</f>
        <v>-</v>
      </c>
      <c r="C31" s="202"/>
      <c r="D31" s="182"/>
      <c r="E31" s="182"/>
      <c r="F31" s="182"/>
      <c r="G31" s="182"/>
      <c r="H31" s="211"/>
      <c r="I31" s="199">
        <f t="shared" si="1"/>
        <v>0</v>
      </c>
    </row>
    <row r="32" spans="1:9" s="43" customFormat="1" ht="30" customHeight="1" x14ac:dyDescent="0.3">
      <c r="A32" s="174">
        <v>23</v>
      </c>
      <c r="B32" s="192" t="str">
        <f>IFERROR(VLOOKUP($C32,Nachschlagen!$B$2:$C$72,2, FALSE),"-")</f>
        <v>-</v>
      </c>
      <c r="C32" s="202"/>
      <c r="D32" s="182"/>
      <c r="E32" s="182"/>
      <c r="F32" s="182"/>
      <c r="G32" s="182"/>
      <c r="H32" s="211"/>
      <c r="I32" s="199">
        <f t="shared" si="1"/>
        <v>0</v>
      </c>
    </row>
    <row r="33" spans="1:9" s="43" customFormat="1" ht="30" customHeight="1" x14ac:dyDescent="0.3">
      <c r="A33" s="175">
        <v>24</v>
      </c>
      <c r="B33" s="192" t="str">
        <f>IFERROR(VLOOKUP($C33,Nachschlagen!$B$2:$C$72,2, FALSE),"-")</f>
        <v>-</v>
      </c>
      <c r="C33" s="202"/>
      <c r="D33" s="182"/>
      <c r="E33" s="182"/>
      <c r="F33" s="182"/>
      <c r="G33" s="182"/>
      <c r="H33" s="211"/>
      <c r="I33" s="199">
        <f t="shared" si="1"/>
        <v>0</v>
      </c>
    </row>
    <row r="34" spans="1:9" s="43" customFormat="1" ht="30" customHeight="1" x14ac:dyDescent="0.3">
      <c r="A34" s="174">
        <v>25</v>
      </c>
      <c r="B34" s="192" t="str">
        <f>IFERROR(VLOOKUP($C34,Nachschlagen!$B$2:$C$72,2, FALSE),"-")</f>
        <v>-</v>
      </c>
      <c r="C34" s="202"/>
      <c r="D34" s="182"/>
      <c r="E34" s="182"/>
      <c r="F34" s="182"/>
      <c r="G34" s="182"/>
      <c r="H34" s="211"/>
      <c r="I34" s="199">
        <f t="shared" si="1"/>
        <v>0</v>
      </c>
    </row>
    <row r="35" spans="1:9" s="43" customFormat="1" ht="30" customHeight="1" x14ac:dyDescent="0.3">
      <c r="A35" s="175">
        <v>26</v>
      </c>
      <c r="B35" s="192" t="str">
        <f>IFERROR(VLOOKUP($C35,Nachschlagen!$B$2:$C$72,2, FALSE),"-")</f>
        <v>-</v>
      </c>
      <c r="C35" s="202"/>
      <c r="D35" s="182"/>
      <c r="E35" s="182"/>
      <c r="F35" s="182"/>
      <c r="G35" s="182"/>
      <c r="H35" s="211"/>
      <c r="I35" s="199">
        <f t="shared" si="1"/>
        <v>0</v>
      </c>
    </row>
    <row r="36" spans="1:9" s="43" customFormat="1" ht="30" customHeight="1" x14ac:dyDescent="0.3">
      <c r="A36" s="174">
        <v>27</v>
      </c>
      <c r="B36" s="192" t="str">
        <f>IFERROR(VLOOKUP($C36,Nachschlagen!$B$2:$C$72,2, FALSE),"-")</f>
        <v>-</v>
      </c>
      <c r="C36" s="202"/>
      <c r="D36" s="182"/>
      <c r="E36" s="182"/>
      <c r="F36" s="182"/>
      <c r="G36" s="182"/>
      <c r="H36" s="211"/>
      <c r="I36" s="199">
        <f t="shared" si="1"/>
        <v>0</v>
      </c>
    </row>
    <row r="37" spans="1:9" s="43" customFormat="1" ht="30" customHeight="1" x14ac:dyDescent="0.3">
      <c r="A37" s="175">
        <v>28</v>
      </c>
      <c r="B37" s="192" t="str">
        <f>IFERROR(VLOOKUP($C37,Nachschlagen!$B$2:$C$72,2, FALSE),"-")</f>
        <v>-</v>
      </c>
      <c r="C37" s="202"/>
      <c r="D37" s="182"/>
      <c r="E37" s="182"/>
      <c r="F37" s="182"/>
      <c r="G37" s="182"/>
      <c r="H37" s="211"/>
      <c r="I37" s="199">
        <f t="shared" si="1"/>
        <v>0</v>
      </c>
    </row>
    <row r="38" spans="1:9" s="43" customFormat="1" ht="30" customHeight="1" x14ac:dyDescent="0.3">
      <c r="A38" s="174">
        <v>29</v>
      </c>
      <c r="B38" s="192" t="str">
        <f>IFERROR(VLOOKUP($C38,Nachschlagen!$B$2:$C$72,2, FALSE),"-")</f>
        <v>-</v>
      </c>
      <c r="C38" s="202"/>
      <c r="D38" s="182"/>
      <c r="E38" s="182"/>
      <c r="F38" s="182"/>
      <c r="G38" s="182"/>
      <c r="H38" s="211"/>
      <c r="I38" s="199">
        <f t="shared" si="1"/>
        <v>0</v>
      </c>
    </row>
    <row r="39" spans="1:9" s="43" customFormat="1" ht="30" customHeight="1" x14ac:dyDescent="0.3">
      <c r="A39" s="175">
        <v>30</v>
      </c>
      <c r="B39" s="192" t="str">
        <f>IFERROR(VLOOKUP($C39,Nachschlagen!$B$2:$C$72,2, FALSE),"-")</f>
        <v>-</v>
      </c>
      <c r="C39" s="202"/>
      <c r="D39" s="182"/>
      <c r="E39" s="182"/>
      <c r="F39" s="182"/>
      <c r="G39" s="182"/>
      <c r="H39" s="211"/>
      <c r="I39" s="199">
        <f t="shared" si="1"/>
        <v>0</v>
      </c>
    </row>
    <row r="40" spans="1:9" s="43" customFormat="1" ht="30" customHeight="1" x14ac:dyDescent="0.3">
      <c r="A40" s="174">
        <v>31</v>
      </c>
      <c r="B40" s="192" t="str">
        <f>IFERROR(VLOOKUP($C40,Nachschlagen!$B$2:$C$72,2, FALSE),"-")</f>
        <v>-</v>
      </c>
      <c r="C40" s="202"/>
      <c r="D40" s="182"/>
      <c r="E40" s="182"/>
      <c r="F40" s="182"/>
      <c r="G40" s="182"/>
      <c r="H40" s="211"/>
      <c r="I40" s="199">
        <f t="shared" si="1"/>
        <v>0</v>
      </c>
    </row>
    <row r="41" spans="1:9" s="43" customFormat="1" ht="30" customHeight="1" x14ac:dyDescent="0.3">
      <c r="A41" s="175">
        <v>32</v>
      </c>
      <c r="B41" s="192" t="str">
        <f>IFERROR(VLOOKUP($C41,Nachschlagen!$B$2:$C$72,2, FALSE),"-")</f>
        <v>-</v>
      </c>
      <c r="C41" s="202"/>
      <c r="D41" s="182"/>
      <c r="E41" s="182"/>
      <c r="F41" s="182"/>
      <c r="G41" s="182"/>
      <c r="H41" s="211"/>
      <c r="I41" s="199">
        <f t="shared" si="1"/>
        <v>0</v>
      </c>
    </row>
    <row r="42" spans="1:9" s="43" customFormat="1" ht="30" customHeight="1" x14ac:dyDescent="0.3">
      <c r="A42" s="174">
        <v>33</v>
      </c>
      <c r="B42" s="192" t="str">
        <f>IFERROR(VLOOKUP($C42,Nachschlagen!$B$2:$C$72,2, FALSE),"-")</f>
        <v>-</v>
      </c>
      <c r="C42" s="202"/>
      <c r="D42" s="182"/>
      <c r="E42" s="182"/>
      <c r="F42" s="182"/>
      <c r="G42" s="182"/>
      <c r="H42" s="211"/>
      <c r="I42" s="199">
        <f t="shared" si="1"/>
        <v>0</v>
      </c>
    </row>
    <row r="43" spans="1:9" s="43" customFormat="1" ht="30" customHeight="1" x14ac:dyDescent="0.3">
      <c r="A43" s="175">
        <v>34</v>
      </c>
      <c r="B43" s="192" t="str">
        <f>IFERROR(VLOOKUP($C43,Nachschlagen!$B$2:$C$72,2, FALSE),"-")</f>
        <v>-</v>
      </c>
      <c r="C43" s="202"/>
      <c r="D43" s="182"/>
      <c r="E43" s="182"/>
      <c r="F43" s="182"/>
      <c r="G43" s="182"/>
      <c r="H43" s="211"/>
      <c r="I43" s="199">
        <f t="shared" si="1"/>
        <v>0</v>
      </c>
    </row>
    <row r="44" spans="1:9" s="43" customFormat="1" ht="30" customHeight="1" x14ac:dyDescent="0.3">
      <c r="A44" s="174">
        <v>35</v>
      </c>
      <c r="B44" s="192" t="str">
        <f>IFERROR(VLOOKUP($C44,Nachschlagen!$B$2:$C$72,2, FALSE),"-")</f>
        <v>-</v>
      </c>
      <c r="C44" s="202"/>
      <c r="D44" s="182"/>
      <c r="E44" s="182"/>
      <c r="F44" s="182"/>
      <c r="G44" s="182"/>
      <c r="H44" s="211"/>
      <c r="I44" s="199">
        <f t="shared" si="1"/>
        <v>0</v>
      </c>
    </row>
    <row r="45" spans="1:9" s="43" customFormat="1" ht="30" customHeight="1" x14ac:dyDescent="0.3">
      <c r="A45" s="175">
        <v>36</v>
      </c>
      <c r="B45" s="192" t="str">
        <f>IFERROR(VLOOKUP($C45,Nachschlagen!$B$2:$C$72,2, FALSE),"-")</f>
        <v>-</v>
      </c>
      <c r="C45" s="202"/>
      <c r="D45" s="182"/>
      <c r="E45" s="182"/>
      <c r="F45" s="182"/>
      <c r="G45" s="182"/>
      <c r="H45" s="211"/>
      <c r="I45" s="199">
        <f t="shared" si="1"/>
        <v>0</v>
      </c>
    </row>
    <row r="46" spans="1:9" s="43" customFormat="1" ht="30" customHeight="1" x14ac:dyDescent="0.3">
      <c r="A46" s="174">
        <v>37</v>
      </c>
      <c r="B46" s="192" t="str">
        <f>IFERROR(VLOOKUP($C46,Nachschlagen!$B$2:$C$72,2, FALSE),"-")</f>
        <v>-</v>
      </c>
      <c r="C46" s="202"/>
      <c r="D46" s="182"/>
      <c r="E46" s="182"/>
      <c r="F46" s="182"/>
      <c r="G46" s="182"/>
      <c r="H46" s="211"/>
      <c r="I46" s="199">
        <f t="shared" si="1"/>
        <v>0</v>
      </c>
    </row>
    <row r="47" spans="1:9" s="43" customFormat="1" ht="30" customHeight="1" x14ac:dyDescent="0.3">
      <c r="A47" s="175">
        <v>38</v>
      </c>
      <c r="B47" s="192" t="str">
        <f>IFERROR(VLOOKUP($C47,Nachschlagen!$B$2:$C$72,2, FALSE),"-")</f>
        <v>-</v>
      </c>
      <c r="C47" s="202"/>
      <c r="D47" s="182"/>
      <c r="E47" s="182"/>
      <c r="F47" s="182"/>
      <c r="G47" s="182"/>
      <c r="H47" s="211"/>
      <c r="I47" s="199">
        <f t="shared" si="1"/>
        <v>0</v>
      </c>
    </row>
    <row r="48" spans="1:9" s="43" customFormat="1" ht="30" customHeight="1" x14ac:dyDescent="0.3">
      <c r="A48" s="174">
        <v>39</v>
      </c>
      <c r="B48" s="192" t="str">
        <f>IFERROR(VLOOKUP($C48,Nachschlagen!$B$2:$C$72,2, FALSE),"-")</f>
        <v>-</v>
      </c>
      <c r="C48" s="202"/>
      <c r="D48" s="182"/>
      <c r="E48" s="182"/>
      <c r="F48" s="182"/>
      <c r="G48" s="182"/>
      <c r="H48" s="211"/>
      <c r="I48" s="199">
        <f t="shared" si="1"/>
        <v>0</v>
      </c>
    </row>
    <row r="49" spans="1:9" s="43" customFormat="1" ht="30" customHeight="1" x14ac:dyDescent="0.3">
      <c r="A49" s="175">
        <v>40</v>
      </c>
      <c r="B49" s="192" t="str">
        <f>IFERROR(VLOOKUP($C49,Nachschlagen!$B$2:$C$72,2, FALSE),"-")</f>
        <v>-</v>
      </c>
      <c r="C49" s="202"/>
      <c r="D49" s="182"/>
      <c r="E49" s="182"/>
      <c r="F49" s="182"/>
      <c r="G49" s="182"/>
      <c r="H49" s="211"/>
      <c r="I49" s="199">
        <f t="shared" si="1"/>
        <v>0</v>
      </c>
    </row>
    <row r="50" spans="1:9" s="43" customFormat="1" ht="30" customHeight="1" x14ac:dyDescent="0.3">
      <c r="A50" s="174">
        <v>41</v>
      </c>
      <c r="B50" s="192" t="str">
        <f>IFERROR(VLOOKUP($C50,Nachschlagen!$B$2:$C$72,2, FALSE),"-")</f>
        <v>-</v>
      </c>
      <c r="C50" s="202"/>
      <c r="D50" s="182"/>
      <c r="E50" s="182"/>
      <c r="F50" s="182"/>
      <c r="G50" s="182"/>
      <c r="H50" s="211"/>
      <c r="I50" s="199">
        <f t="shared" si="1"/>
        <v>0</v>
      </c>
    </row>
    <row r="51" spans="1:9" s="43" customFormat="1" ht="30" customHeight="1" x14ac:dyDescent="0.3">
      <c r="A51" s="175">
        <v>42</v>
      </c>
      <c r="B51" s="192" t="str">
        <f>IFERROR(VLOOKUP($C51,Nachschlagen!$B$2:$C$72,2, FALSE),"-")</f>
        <v>-</v>
      </c>
      <c r="C51" s="202"/>
      <c r="D51" s="182"/>
      <c r="E51" s="182"/>
      <c r="F51" s="182"/>
      <c r="G51" s="182"/>
      <c r="H51" s="211"/>
      <c r="I51" s="199">
        <f t="shared" si="1"/>
        <v>0</v>
      </c>
    </row>
    <row r="52" spans="1:9" s="43" customFormat="1" ht="30" customHeight="1" x14ac:dyDescent="0.3">
      <c r="A52" s="174">
        <v>43</v>
      </c>
      <c r="B52" s="192" t="str">
        <f>IFERROR(VLOOKUP($C52,Nachschlagen!$B$2:$C$72,2, FALSE),"-")</f>
        <v>-</v>
      </c>
      <c r="C52" s="202"/>
      <c r="D52" s="182"/>
      <c r="E52" s="182"/>
      <c r="F52" s="182"/>
      <c r="G52" s="182"/>
      <c r="H52" s="211"/>
      <c r="I52" s="199">
        <f t="shared" si="1"/>
        <v>0</v>
      </c>
    </row>
    <row r="53" spans="1:9" s="43" customFormat="1" ht="30" customHeight="1" x14ac:dyDescent="0.3">
      <c r="A53" s="175">
        <v>44</v>
      </c>
      <c r="B53" s="192" t="str">
        <f>IFERROR(VLOOKUP($C53,Nachschlagen!$B$2:$C$72,2, FALSE),"-")</f>
        <v>-</v>
      </c>
      <c r="C53" s="202"/>
      <c r="D53" s="182"/>
      <c r="E53" s="182"/>
      <c r="F53" s="182"/>
      <c r="G53" s="182"/>
      <c r="H53" s="211"/>
      <c r="I53" s="199">
        <f t="shared" si="1"/>
        <v>0</v>
      </c>
    </row>
    <row r="54" spans="1:9" s="43" customFormat="1" ht="30" customHeight="1" x14ac:dyDescent="0.3">
      <c r="A54" s="174">
        <v>45</v>
      </c>
      <c r="B54" s="192" t="str">
        <f>IFERROR(VLOOKUP($C54,Nachschlagen!$B$2:$C$72,2, FALSE),"-")</f>
        <v>-</v>
      </c>
      <c r="C54" s="202"/>
      <c r="D54" s="182"/>
      <c r="E54" s="182"/>
      <c r="F54" s="182"/>
      <c r="G54" s="182"/>
      <c r="H54" s="211"/>
      <c r="I54" s="199">
        <f t="shared" si="1"/>
        <v>0</v>
      </c>
    </row>
    <row r="55" spans="1:9" s="43" customFormat="1" ht="30" customHeight="1" x14ac:dyDescent="0.3">
      <c r="A55" s="175">
        <v>46</v>
      </c>
      <c r="B55" s="192" t="str">
        <f>IFERROR(VLOOKUP($C55,Nachschlagen!$B$2:$C$72,2, FALSE),"-")</f>
        <v>-</v>
      </c>
      <c r="C55" s="202"/>
      <c r="D55" s="182"/>
      <c r="E55" s="182"/>
      <c r="F55" s="182"/>
      <c r="G55" s="182"/>
      <c r="H55" s="211"/>
      <c r="I55" s="199">
        <f t="shared" si="1"/>
        <v>0</v>
      </c>
    </row>
    <row r="56" spans="1:9" s="43" customFormat="1" ht="30" customHeight="1" x14ac:dyDescent="0.3">
      <c r="A56" s="174">
        <v>47</v>
      </c>
      <c r="B56" s="192" t="str">
        <f>IFERROR(VLOOKUP($C56,Nachschlagen!$B$2:$C$72,2, FALSE),"-")</f>
        <v>-</v>
      </c>
      <c r="C56" s="202"/>
      <c r="D56" s="182"/>
      <c r="E56" s="182"/>
      <c r="F56" s="182"/>
      <c r="G56" s="182"/>
      <c r="H56" s="211"/>
      <c r="I56" s="199">
        <f t="shared" si="1"/>
        <v>0</v>
      </c>
    </row>
    <row r="57" spans="1:9" s="43" customFormat="1" ht="30" customHeight="1" x14ac:dyDescent="0.3">
      <c r="A57" s="175">
        <v>48</v>
      </c>
      <c r="B57" s="192" t="str">
        <f>IFERROR(VLOOKUP($C57,Nachschlagen!$B$2:$C$72,2, FALSE),"-")</f>
        <v>-</v>
      </c>
      <c r="C57" s="202"/>
      <c r="D57" s="182"/>
      <c r="E57" s="182"/>
      <c r="F57" s="182"/>
      <c r="G57" s="182"/>
      <c r="H57" s="211"/>
      <c r="I57" s="199">
        <f t="shared" si="1"/>
        <v>0</v>
      </c>
    </row>
    <row r="58" spans="1:9" s="43" customFormat="1" ht="30" customHeight="1" x14ac:dyDescent="0.3">
      <c r="A58" s="174">
        <v>49</v>
      </c>
      <c r="B58" s="192" t="str">
        <f>IFERROR(VLOOKUP($C58,Nachschlagen!$B$2:$C$72,2, FALSE),"-")</f>
        <v>-</v>
      </c>
      <c r="C58" s="202"/>
      <c r="D58" s="182"/>
      <c r="E58" s="182"/>
      <c r="F58" s="182"/>
      <c r="G58" s="182"/>
      <c r="H58" s="211"/>
      <c r="I58" s="199">
        <f t="shared" si="1"/>
        <v>0</v>
      </c>
    </row>
    <row r="59" spans="1:9" s="43" customFormat="1" ht="30" customHeight="1" x14ac:dyDescent="0.3">
      <c r="A59" s="175">
        <v>50</v>
      </c>
      <c r="B59" s="192" t="str">
        <f>IFERROR(VLOOKUP($C59,Nachschlagen!$B$2:$C$72,2, FALSE),"-")</f>
        <v>-</v>
      </c>
      <c r="C59" s="202"/>
      <c r="D59" s="182"/>
      <c r="E59" s="182"/>
      <c r="F59" s="182"/>
      <c r="G59" s="182"/>
      <c r="H59" s="211"/>
      <c r="I59" s="199">
        <f t="shared" si="1"/>
        <v>0</v>
      </c>
    </row>
    <row r="60" spans="1:9" x14ac:dyDescent="0.25">
      <c r="A60" s="176"/>
      <c r="B60" s="176"/>
      <c r="C60" s="177"/>
      <c r="D60" s="178"/>
      <c r="E60" s="179"/>
      <c r="F60" s="179"/>
      <c r="G60" s="179"/>
      <c r="H60" s="179"/>
      <c r="I60" s="180"/>
    </row>
    <row r="61" spans="1:9" x14ac:dyDescent="0.25">
      <c r="A61" s="176"/>
      <c r="B61" s="176"/>
      <c r="C61" s="177"/>
      <c r="D61" s="178"/>
      <c r="E61" s="179"/>
      <c r="F61" s="179"/>
      <c r="G61" s="179"/>
      <c r="H61" s="179"/>
      <c r="I61" s="180"/>
    </row>
  </sheetData>
  <sheetProtection algorithmName="SHA-512" hashValue="61MQhR07YqHupe2ra2rG1i1ilntewIrFVLNB3iU68Shd/4vpXzfru9/9M4Hr9B7835KJb2XoLpLXVu/wn/n2/g==" saltValue="li1SZSZnQle97xnOcVsxaw==" spinCount="100000" sheet="1" objects="1" scenarios="1" formatRows="0"/>
  <conditionalFormatting sqref="B10:B59">
    <cfRule type="beginsWith" dxfId="3" priority="3" operator="beginsWith" text="B">
      <formula>LEFT(B10,LEN("B"))="B"</formula>
    </cfRule>
    <cfRule type="containsText" dxfId="2" priority="4" operator="containsText" text="C">
      <formula>NOT(ISERROR(SEARCH("C",B10)))</formula>
    </cfRule>
  </conditionalFormatting>
  <dataValidations count="1">
    <dataValidation type="list" allowBlank="1" showInputMessage="1" showErrorMessage="1" sqref="C10:C59">
      <formula1>CHOOSE(MATCH($D$6,Finanzierung,0),Fehlbedarf,Fehlbedarf_Plus,Standardeinheitskosten,Lump_Sums)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51" fitToHeight="0" orientation="landscape" r:id="rId1"/>
  <headerFooter>
    <oddHeader>&amp;L&amp;G&amp;R&amp;G</oddHeader>
    <oddFooter>&amp;L&amp;9
&amp;F
&amp;A&amp;C&amp;9Finanzantrag_SEK_V4_5_210415&amp;R&amp;9Seite  &amp;P von &amp;N</oddFooter>
  </headerFooter>
  <rowBreaks count="1" manualBreakCount="1">
    <brk id="34" max="12" man="1"/>
  </rowBreak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S25"/>
  <sheetViews>
    <sheetView showGridLines="0" topLeftCell="B1" zoomScaleNormal="100" zoomScalePageLayoutView="70" workbookViewId="0">
      <selection activeCell="C12" sqref="C12"/>
    </sheetView>
  </sheetViews>
  <sheetFormatPr baseColWidth="10" defaultColWidth="11.44140625" defaultRowHeight="13.2" x14ac:dyDescent="0.25"/>
  <cols>
    <col min="1" max="1" width="8.88671875" style="52" customWidth="1"/>
    <col min="2" max="2" width="62.109375" style="5" bestFit="1" customWidth="1"/>
    <col min="3" max="3" width="18" style="42" customWidth="1"/>
    <col min="4" max="4" width="30.44140625" style="10" customWidth="1"/>
    <col min="5" max="5" width="45.33203125" style="9" customWidth="1"/>
    <col min="6" max="16384" width="11.44140625" style="4"/>
  </cols>
  <sheetData>
    <row r="1" spans="1:19" s="2" customFormat="1" ht="17.399999999999999" x14ac:dyDescent="0.3">
      <c r="A1" s="164" t="s">
        <v>118</v>
      </c>
      <c r="B1" s="3"/>
      <c r="C1" s="41"/>
      <c r="D1" s="6"/>
      <c r="E1" s="7"/>
    </row>
    <row r="2" spans="1:19" s="2" customFormat="1" ht="15.6" x14ac:dyDescent="0.3">
      <c r="A2" s="51"/>
      <c r="B2" s="3"/>
      <c r="C2" s="41"/>
      <c r="D2" s="6"/>
      <c r="E2" s="7"/>
    </row>
    <row r="3" spans="1:19" s="17" customFormat="1" ht="15" x14ac:dyDescent="0.25">
      <c r="A3" s="19"/>
      <c r="B3" s="18" t="s">
        <v>68</v>
      </c>
      <c r="C3" s="471">
        <f>'FP Träger'!D3</f>
        <v>0</v>
      </c>
      <c r="D3" s="471"/>
      <c r="E3" s="20"/>
      <c r="F3" s="20"/>
      <c r="G3" s="29"/>
      <c r="I3" s="19"/>
      <c r="J3" s="30"/>
      <c r="K3" s="20"/>
      <c r="L3" s="31"/>
      <c r="M3" s="32"/>
      <c r="N3" s="33"/>
      <c r="O3" s="34"/>
      <c r="P3" s="30"/>
      <c r="Q3" s="20"/>
      <c r="R3" s="21"/>
      <c r="S3" s="32"/>
    </row>
    <row r="4" spans="1:19" s="17" customFormat="1" ht="15" x14ac:dyDescent="0.25">
      <c r="A4" s="19"/>
      <c r="B4" s="18" t="s">
        <v>69</v>
      </c>
      <c r="C4" s="472">
        <f>'FP Träger'!D4</f>
        <v>0</v>
      </c>
      <c r="D4" s="472"/>
      <c r="E4" s="20"/>
      <c r="F4" s="20"/>
      <c r="G4" s="29"/>
      <c r="I4" s="19"/>
      <c r="J4" s="30"/>
      <c r="K4" s="20"/>
      <c r="L4" s="31"/>
      <c r="M4" s="32"/>
      <c r="N4" s="33"/>
      <c r="O4" s="34"/>
      <c r="P4" s="30"/>
      <c r="Q4" s="20"/>
      <c r="R4" s="21"/>
      <c r="S4" s="32"/>
    </row>
    <row r="5" spans="1:19" s="17" customFormat="1" ht="15" x14ac:dyDescent="0.25">
      <c r="A5" s="73"/>
      <c r="B5" s="18"/>
      <c r="C5" s="153"/>
      <c r="D5" s="109"/>
      <c r="E5" s="20"/>
      <c r="F5" s="20"/>
      <c r="G5" s="29"/>
      <c r="I5" s="73"/>
      <c r="J5" s="30"/>
      <c r="K5" s="20"/>
      <c r="L5" s="31"/>
      <c r="M5" s="32"/>
      <c r="N5" s="33"/>
      <c r="O5" s="34"/>
      <c r="P5" s="30"/>
      <c r="Q5" s="20"/>
      <c r="R5" s="21"/>
      <c r="S5" s="32"/>
    </row>
    <row r="6" spans="1:19" s="17" customFormat="1" ht="15" x14ac:dyDescent="0.25">
      <c r="A6" s="19"/>
      <c r="B6" s="18" t="s">
        <v>174</v>
      </c>
      <c r="C6" s="473" t="str">
        <f>'FP Träger'!D5</f>
        <v>01.01.2020  bis  01.01.2021</v>
      </c>
      <c r="D6" s="473"/>
      <c r="E6" s="20"/>
      <c r="F6" s="20"/>
      <c r="G6" s="29"/>
      <c r="I6" s="19"/>
      <c r="J6" s="30"/>
      <c r="K6" s="20"/>
      <c r="L6" s="31"/>
      <c r="M6" s="32"/>
      <c r="N6" s="33"/>
      <c r="O6" s="34"/>
      <c r="P6" s="30"/>
      <c r="Q6" s="20"/>
      <c r="R6" s="21"/>
      <c r="S6" s="32"/>
    </row>
    <row r="7" spans="1:19" s="17" customFormat="1" ht="15" x14ac:dyDescent="0.25">
      <c r="A7" s="19"/>
      <c r="B7" s="18"/>
      <c r="C7" s="473"/>
      <c r="D7" s="473"/>
      <c r="E7" s="20"/>
      <c r="F7" s="20"/>
      <c r="G7" s="29"/>
      <c r="I7" s="19"/>
      <c r="J7" s="30"/>
      <c r="K7" s="20"/>
      <c r="L7" s="31"/>
      <c r="M7" s="32"/>
      <c r="N7" s="33"/>
      <c r="O7" s="34"/>
      <c r="P7" s="30"/>
      <c r="Q7" s="20"/>
      <c r="R7" s="21"/>
      <c r="S7" s="32"/>
    </row>
    <row r="8" spans="1:19" s="17" customFormat="1" ht="15" x14ac:dyDescent="0.25">
      <c r="A8" s="19"/>
      <c r="B8" s="18" t="s">
        <v>87</v>
      </c>
      <c r="C8" s="474" t="str">
        <f>'FP Träger'!D6</f>
        <v>Standardeinheitskosten</v>
      </c>
      <c r="D8" s="474"/>
      <c r="E8" s="20"/>
      <c r="F8" s="20"/>
      <c r="G8" s="29"/>
      <c r="I8" s="19"/>
      <c r="J8" s="30"/>
      <c r="K8" s="20"/>
      <c r="L8" s="31"/>
      <c r="M8" s="32"/>
      <c r="N8" s="33"/>
      <c r="O8" s="34"/>
      <c r="P8" s="30"/>
      <c r="Q8" s="20"/>
      <c r="R8" s="21"/>
      <c r="S8" s="32"/>
    </row>
    <row r="9" spans="1:19" s="17" customFormat="1" ht="15" x14ac:dyDescent="0.25">
      <c r="A9" s="19"/>
      <c r="B9" s="18" t="s">
        <v>128</v>
      </c>
      <c r="C9" s="470" t="str">
        <f>'FP Träger'!D7</f>
        <v>bitte auswählen</v>
      </c>
      <c r="D9" s="470"/>
      <c r="E9" s="20"/>
      <c r="F9" s="20"/>
      <c r="G9" s="29"/>
      <c r="I9" s="19"/>
      <c r="J9" s="30"/>
      <c r="K9" s="20"/>
      <c r="L9" s="31"/>
      <c r="M9" s="32"/>
      <c r="N9" s="33"/>
      <c r="O9" s="34"/>
      <c r="P9" s="30"/>
      <c r="Q9" s="20"/>
      <c r="R9" s="21"/>
      <c r="S9" s="32"/>
    </row>
    <row r="10" spans="1:19" ht="13.8" thickBot="1" x14ac:dyDescent="0.3"/>
    <row r="11" spans="1:19" s="90" customFormat="1" ht="58.5" customHeight="1" thickBot="1" x14ac:dyDescent="0.35">
      <c r="A11" s="99" t="s">
        <v>0</v>
      </c>
      <c r="B11" s="197" t="s">
        <v>119</v>
      </c>
      <c r="C11" s="198" t="s">
        <v>115</v>
      </c>
      <c r="D11" s="100" t="s">
        <v>117</v>
      </c>
      <c r="E11" s="101" t="s">
        <v>2</v>
      </c>
    </row>
    <row r="12" spans="1:19" ht="24.9" customHeight="1" x14ac:dyDescent="0.25">
      <c r="A12" s="203">
        <v>1</v>
      </c>
      <c r="B12" s="192" t="s">
        <v>54</v>
      </c>
      <c r="C12" s="192" t="str">
        <f>IFERROR(VLOOKUP($B12,Nachschlagen!$B$2:$C$71,2, FALSE),"-")</f>
        <v>B 1.3.1</v>
      </c>
      <c r="D12" s="212">
        <f>SUMIF('FP Träger'!$B$10:$B$59,C12,'FP Träger'!$I$10:$I$59)</f>
        <v>0</v>
      </c>
      <c r="E12" s="195"/>
    </row>
    <row r="13" spans="1:19" ht="24.9" customHeight="1" x14ac:dyDescent="0.25">
      <c r="A13" s="203">
        <v>2</v>
      </c>
      <c r="B13" s="192" t="s">
        <v>52</v>
      </c>
      <c r="C13" s="192" t="str">
        <f>IFERROR(VLOOKUP($B13,Nachschlagen!$B$2:$C$71,2, FALSE),"-")</f>
        <v>B 1.3.2.1</v>
      </c>
      <c r="D13" s="212">
        <f>SUMIF('FP Träger'!$B$10:$B$59,C13,'FP Träger'!$I$10:$I$59)</f>
        <v>0</v>
      </c>
      <c r="E13" s="195"/>
    </row>
    <row r="14" spans="1:19" ht="24.9" customHeight="1" x14ac:dyDescent="0.25">
      <c r="A14" s="203">
        <v>3</v>
      </c>
      <c r="B14" s="192" t="s">
        <v>322</v>
      </c>
      <c r="C14" s="192" t="str">
        <f>IFERROR(VLOOKUP($B14,Nachschlagen!$B$2:$C$71,2, FALSE),"-")</f>
        <v>B 1.3.2.2.1</v>
      </c>
      <c r="D14" s="212">
        <f>SUMIF('FP Träger'!$B$10:$B$59,C14,'FP Träger'!$I$10:$I$59)</f>
        <v>0</v>
      </c>
      <c r="E14" s="195"/>
    </row>
    <row r="15" spans="1:19" ht="24.9" customHeight="1" x14ac:dyDescent="0.25">
      <c r="A15" s="203">
        <v>4</v>
      </c>
      <c r="B15" s="192" t="s">
        <v>323</v>
      </c>
      <c r="C15" s="192" t="str">
        <f>IFERROR(VLOOKUP($B15,Nachschlagen!$B$2:$C$71,2, FALSE),"-")</f>
        <v>B 1.3.2.2.2</v>
      </c>
      <c r="D15" s="212">
        <f>SUMIF('FP Träger'!$B$10:$B$59,C15,'FP Träger'!$I$10:$I$59)</f>
        <v>0</v>
      </c>
      <c r="E15" s="195"/>
    </row>
    <row r="16" spans="1:19" ht="24.9" customHeight="1" x14ac:dyDescent="0.25">
      <c r="A16" s="203">
        <v>5</v>
      </c>
      <c r="B16" s="192" t="s">
        <v>324</v>
      </c>
      <c r="C16" s="192" t="str">
        <f>IFERROR(VLOOKUP($B16,Nachschlagen!$B$2:$C$71,2, FALSE),"-")</f>
        <v>B 1.3.2.2.3</v>
      </c>
      <c r="D16" s="212">
        <f>SUMIF('FP Träger'!$B$10:$B$59,C16,'FP Träger'!$I$10:$I$59)</f>
        <v>0</v>
      </c>
      <c r="E16" s="195"/>
    </row>
    <row r="17" spans="1:5" ht="25.05" customHeight="1" x14ac:dyDescent="0.25">
      <c r="A17" s="203">
        <v>6</v>
      </c>
      <c r="B17" s="192" t="s">
        <v>50</v>
      </c>
      <c r="C17" s="192" t="str">
        <f>IFERROR(VLOOKUP($B17,Nachschlagen!$B$2:$C$71,2, FALSE),"-")</f>
        <v>B 1.3.2.3</v>
      </c>
      <c r="D17" s="212">
        <f>SUMIF('FP Träger'!$B$10:$B$59,C17,'FP Träger'!$I$10:$I$59)</f>
        <v>0</v>
      </c>
      <c r="E17" s="195"/>
    </row>
    <row r="18" spans="1:5" ht="24.9" customHeight="1" x14ac:dyDescent="0.25">
      <c r="A18" s="203">
        <v>7</v>
      </c>
      <c r="B18" s="192" t="s">
        <v>48</v>
      </c>
      <c r="C18" s="192" t="str">
        <f>IFERROR(VLOOKUP($B18,Nachschlagen!$B$2:$C$71,2, FALSE),"-")</f>
        <v>B 1.3.2.4</v>
      </c>
      <c r="D18" s="212">
        <f>SUMIF('FP Träger'!$B$10:$B$59,C18,'FP Träger'!$I$10:$I$59)</f>
        <v>0</v>
      </c>
      <c r="E18" s="195"/>
    </row>
    <row r="19" spans="1:5" ht="24.9" customHeight="1" x14ac:dyDescent="0.25">
      <c r="A19" s="203">
        <v>8</v>
      </c>
      <c r="B19" s="192" t="s">
        <v>46</v>
      </c>
      <c r="C19" s="192" t="str">
        <f>IFERROR(VLOOKUP($B19,Nachschlagen!$B$2:$C$71,2, FALSE),"-")</f>
        <v>B 1.3.3.1</v>
      </c>
      <c r="D19" s="212">
        <f>SUMIF('FP Träger'!$B$10:$B$59,C19,'FP Träger'!$I$10:$I$59)</f>
        <v>0</v>
      </c>
      <c r="E19" s="195"/>
    </row>
    <row r="20" spans="1:5" ht="24.9" customHeight="1" x14ac:dyDescent="0.25">
      <c r="A20" s="203">
        <v>9</v>
      </c>
      <c r="B20" s="192" t="s">
        <v>268</v>
      </c>
      <c r="C20" s="192" t="str">
        <f>IFERROR(VLOOKUP($B20,Nachschlagen!$B$2:$C$71,2, FALSE),"-")</f>
        <v>B 1.3.3.2</v>
      </c>
      <c r="D20" s="212">
        <f>SUMIF('FP Träger'!$B$10:$B$59,C20,'FP Träger'!$I$10:$I$59)</f>
        <v>0</v>
      </c>
      <c r="E20" s="195"/>
    </row>
    <row r="21" spans="1:5" ht="24.9" customHeight="1" x14ac:dyDescent="0.25">
      <c r="A21" s="203">
        <v>10</v>
      </c>
      <c r="B21" s="192" t="s">
        <v>44</v>
      </c>
      <c r="C21" s="192" t="str">
        <f>IFERROR(VLOOKUP($B21,Nachschlagen!$B$2:$C$71,2, FALSE),"-")</f>
        <v>B 1.3.3.3</v>
      </c>
      <c r="D21" s="212">
        <f>SUMIF('FP Träger'!$B$10:$B$59,C21,'FP Träger'!$I$10:$I$59)</f>
        <v>0</v>
      </c>
      <c r="E21" s="195"/>
    </row>
    <row r="22" spans="1:5" ht="24.9" customHeight="1" x14ac:dyDescent="0.25">
      <c r="A22" s="203">
        <v>11</v>
      </c>
      <c r="B22" s="192" t="s">
        <v>42</v>
      </c>
      <c r="C22" s="192" t="str">
        <f>IFERROR(VLOOKUP($B22,Nachschlagen!$B$2:$C$71,2, FALSE),"-")</f>
        <v>B 1.3.4</v>
      </c>
      <c r="D22" s="212">
        <f>SUMIF('FP Träger'!$B$10:$B$59,C22,'FP Träger'!$I$10:$I$59)</f>
        <v>0</v>
      </c>
      <c r="E22" s="195"/>
    </row>
    <row r="23" spans="1:5" ht="24.9" customHeight="1" x14ac:dyDescent="0.25">
      <c r="A23" s="203">
        <v>12</v>
      </c>
      <c r="B23" s="192" t="s">
        <v>40</v>
      </c>
      <c r="C23" s="192" t="str">
        <f>IFERROR(VLOOKUP($B23,Nachschlagen!$B$2:$C$71,2, FALSE),"-")</f>
        <v>B 1.3.5</v>
      </c>
      <c r="D23" s="212">
        <f>SUMIF('FP Träger'!$B$10:$B$59,C23,'FP Träger'!$I$10:$I$59)</f>
        <v>0</v>
      </c>
      <c r="E23" s="195"/>
    </row>
    <row r="24" spans="1:5" s="11" customFormat="1" ht="24.9" customHeight="1" x14ac:dyDescent="0.25">
      <c r="A24" s="97"/>
      <c r="B24" s="193" t="s">
        <v>3</v>
      </c>
      <c r="C24" s="193" t="s">
        <v>344</v>
      </c>
      <c r="D24" s="213">
        <f>SUM(D12:D23)</f>
        <v>0</v>
      </c>
      <c r="E24" s="98"/>
    </row>
    <row r="25" spans="1:5" s="208" customFormat="1" ht="24.9" customHeight="1" x14ac:dyDescent="0.3">
      <c r="A25" s="207">
        <v>13</v>
      </c>
      <c r="B25" s="254" t="s">
        <v>151</v>
      </c>
      <c r="C25" s="254" t="str">
        <f>IFERROR(VLOOKUP($B25,Nachschlagen!$B$2:$C$71,2, FALSE),"-")</f>
        <v>B 1.4.8</v>
      </c>
      <c r="D25" s="255">
        <f>SUMIF('FP Träger'!$B$10:$B$59,C25,'FP Träger'!$I$10:$I$59)</f>
        <v>0</v>
      </c>
      <c r="E25" s="196"/>
    </row>
  </sheetData>
  <sheetProtection algorithmName="SHA-512" hashValue="I9WvoWMkAFZwvLiLsxg9Xd+KFz5NN/Q3toqepQ8+YYlpPkRDYRkPPebpgNcf6apSJKZT31u262dsCdR5KggZiQ==" saltValue="utX5YkuiAU1asBTRbuWQZQ==" spinCount="100000" sheet="1" objects="1" scenarios="1"/>
  <mergeCells count="6">
    <mergeCell ref="C9:D9"/>
    <mergeCell ref="C3:D3"/>
    <mergeCell ref="C4:D4"/>
    <mergeCell ref="C7:D7"/>
    <mergeCell ref="C6:D6"/>
    <mergeCell ref="C8:D8"/>
  </mergeCells>
  <dataValidations disablePrompts="1" count="1">
    <dataValidation type="list" allowBlank="1" showInputMessage="1" showErrorMessage="1" sqref="B25 B12:B23">
      <formula1>Bezeichnung_Kostenart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78" fitToHeight="0" orientation="landscape" r:id="rId1"/>
  <headerFooter>
    <oddHeader>&amp;L&amp;G&amp;R&amp;G</oddHeader>
    <oddFooter>&amp;L&amp;9
&amp;F
&amp;A&amp;C&amp;9Finanzantrag_SEK_V4_5_210415&amp;R&amp;9Seite  &amp;P von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S39"/>
  <sheetViews>
    <sheetView showGridLines="0" zoomScaleNormal="100" zoomScalePageLayoutView="70" workbookViewId="0">
      <selection activeCell="C10" sqref="C10"/>
    </sheetView>
  </sheetViews>
  <sheetFormatPr baseColWidth="10" defaultColWidth="11.44140625" defaultRowHeight="13.2" x14ac:dyDescent="0.25"/>
  <cols>
    <col min="1" max="1" width="7.88671875" style="52" customWidth="1"/>
    <col min="2" max="2" width="69.109375" style="188" bestFit="1" customWidth="1"/>
    <col min="3" max="3" width="18" style="42" customWidth="1"/>
    <col min="4" max="4" width="26.5546875" style="10" customWidth="1"/>
    <col min="5" max="5" width="45.33203125" style="9" customWidth="1"/>
    <col min="6" max="16384" width="11.44140625" style="4"/>
  </cols>
  <sheetData>
    <row r="1" spans="1:19" s="2" customFormat="1" ht="17.399999999999999" x14ac:dyDescent="0.3">
      <c r="A1" s="164" t="s">
        <v>327</v>
      </c>
      <c r="B1" s="186"/>
      <c r="C1" s="41"/>
      <c r="D1" s="6"/>
      <c r="E1" s="7"/>
    </row>
    <row r="2" spans="1:19" s="2" customFormat="1" ht="8.25" customHeight="1" x14ac:dyDescent="0.3">
      <c r="A2" s="51"/>
      <c r="B2" s="186"/>
      <c r="C2" s="41"/>
      <c r="D2" s="6"/>
      <c r="E2" s="7"/>
    </row>
    <row r="3" spans="1:19" s="17" customFormat="1" ht="15" x14ac:dyDescent="0.25">
      <c r="A3" s="19"/>
      <c r="B3" s="187" t="s">
        <v>68</v>
      </c>
      <c r="C3" s="471">
        <f>'FP Träger'!D3</f>
        <v>0</v>
      </c>
      <c r="D3" s="471"/>
      <c r="E3" s="20"/>
      <c r="F3" s="20"/>
      <c r="G3" s="29"/>
      <c r="I3" s="19"/>
      <c r="J3" s="30"/>
      <c r="K3" s="20"/>
      <c r="L3" s="31"/>
      <c r="M3" s="32"/>
      <c r="N3" s="33"/>
      <c r="O3" s="34"/>
      <c r="P3" s="30"/>
      <c r="Q3" s="20"/>
      <c r="R3" s="21"/>
      <c r="S3" s="32"/>
    </row>
    <row r="4" spans="1:19" s="17" customFormat="1" ht="15" x14ac:dyDescent="0.25">
      <c r="A4" s="19"/>
      <c r="B4" s="187" t="s">
        <v>69</v>
      </c>
      <c r="C4" s="472">
        <f>'FP Träger'!D4</f>
        <v>0</v>
      </c>
      <c r="D4" s="472"/>
      <c r="E4" s="20"/>
      <c r="F4" s="20"/>
      <c r="G4" s="29"/>
      <c r="I4" s="19"/>
      <c r="J4" s="30"/>
      <c r="K4" s="20"/>
      <c r="L4" s="31"/>
      <c r="M4" s="32"/>
      <c r="N4" s="33"/>
      <c r="O4" s="34"/>
      <c r="P4" s="30"/>
      <c r="Q4" s="20"/>
      <c r="R4" s="21"/>
      <c r="S4" s="32"/>
    </row>
    <row r="5" spans="1:19" s="17" customFormat="1" ht="15" x14ac:dyDescent="0.25">
      <c r="A5" s="19"/>
      <c r="B5" s="187" t="s">
        <v>174</v>
      </c>
      <c r="C5" s="91" t="str">
        <f>'FP Träger'!D5</f>
        <v>01.01.2020  bis  01.01.2021</v>
      </c>
      <c r="D5" s="92"/>
      <c r="E5" s="20"/>
      <c r="F5" s="20"/>
      <c r="G5" s="29"/>
      <c r="I5" s="19"/>
      <c r="J5" s="30"/>
      <c r="K5" s="20"/>
      <c r="L5" s="31"/>
      <c r="M5" s="32"/>
      <c r="N5" s="33"/>
      <c r="O5" s="34"/>
      <c r="P5" s="30"/>
      <c r="Q5" s="20"/>
      <c r="R5" s="21"/>
      <c r="S5" s="32"/>
    </row>
    <row r="6" spans="1:19" s="17" customFormat="1" ht="15" x14ac:dyDescent="0.25">
      <c r="A6" s="19"/>
      <c r="B6" s="187" t="s">
        <v>87</v>
      </c>
      <c r="C6" s="474" t="str">
        <f>'FP Träger'!D6</f>
        <v>Standardeinheitskosten</v>
      </c>
      <c r="D6" s="474"/>
      <c r="E6" s="20"/>
      <c r="F6" s="20"/>
      <c r="G6" s="29"/>
      <c r="I6" s="19"/>
      <c r="J6" s="30"/>
      <c r="K6" s="20"/>
      <c r="L6" s="31"/>
      <c r="M6" s="32"/>
      <c r="N6" s="33"/>
      <c r="O6" s="34"/>
      <c r="P6" s="30"/>
      <c r="Q6" s="20"/>
      <c r="R6" s="21"/>
      <c r="S6" s="32"/>
    </row>
    <row r="7" spans="1:19" s="17" customFormat="1" ht="15" x14ac:dyDescent="0.25">
      <c r="A7" s="19"/>
      <c r="B7" s="187" t="s">
        <v>128</v>
      </c>
      <c r="C7" s="475" t="str">
        <f>'FP Träger'!D7</f>
        <v>bitte auswählen</v>
      </c>
      <c r="D7" s="475"/>
      <c r="E7" s="20"/>
      <c r="F7" s="20"/>
      <c r="G7" s="29"/>
      <c r="I7" s="19"/>
      <c r="J7" s="30"/>
      <c r="K7" s="20"/>
      <c r="L7" s="31"/>
      <c r="M7" s="32"/>
      <c r="N7" s="33"/>
      <c r="O7" s="34"/>
      <c r="P7" s="30"/>
      <c r="Q7" s="20"/>
      <c r="R7" s="21"/>
      <c r="S7" s="32"/>
    </row>
    <row r="8" spans="1:19" ht="13.8" thickBot="1" x14ac:dyDescent="0.3"/>
    <row r="9" spans="1:19" ht="27" thickBot="1" x14ac:dyDescent="0.3">
      <c r="A9" s="94" t="s">
        <v>0</v>
      </c>
      <c r="B9" s="189" t="s">
        <v>334</v>
      </c>
      <c r="C9" s="190" t="s">
        <v>115</v>
      </c>
      <c r="D9" s="95" t="s">
        <v>117</v>
      </c>
      <c r="E9" s="96" t="s">
        <v>2</v>
      </c>
    </row>
    <row r="10" spans="1:19" ht="21.75" customHeight="1" x14ac:dyDescent="0.25">
      <c r="A10" s="204">
        <v>1</v>
      </c>
      <c r="B10" s="191" t="s">
        <v>94</v>
      </c>
      <c r="C10" s="191" t="str">
        <f>IFERROR(VLOOKUP($B10,Nachschlagen!$B$2:$C$71,2, FALSE),"-")</f>
        <v>C 1.1.1.1</v>
      </c>
      <c r="D10" s="214">
        <f>SUMIF('FP Träger'!$B$10:$B$59,C10,'FP Träger'!$I$10:$I$59)</f>
        <v>0</v>
      </c>
      <c r="E10" s="194"/>
    </row>
    <row r="11" spans="1:19" ht="21.75" customHeight="1" x14ac:dyDescent="0.25">
      <c r="A11" s="203">
        <v>2</v>
      </c>
      <c r="B11" s="192" t="s">
        <v>95</v>
      </c>
      <c r="C11" s="191" t="str">
        <f>IFERROR(VLOOKUP($B11,Nachschlagen!$B$2:$C$71,2, FALSE),"-")</f>
        <v>C 1.1.1.2</v>
      </c>
      <c r="D11" s="214">
        <f>SUMIF('FP Träger'!$B$10:$B$59,C11,'FP Träger'!$I$10:$I$59)</f>
        <v>0</v>
      </c>
      <c r="E11" s="195"/>
    </row>
    <row r="12" spans="1:19" ht="21.75" customHeight="1" x14ac:dyDescent="0.25">
      <c r="A12" s="203">
        <v>3</v>
      </c>
      <c r="B12" s="192" t="s">
        <v>96</v>
      </c>
      <c r="C12" s="191" t="str">
        <f>IFERROR(VLOOKUP($B12,Nachschlagen!$B$2:$C$71,2, FALSE),"-")</f>
        <v>C 1.1.1.3</v>
      </c>
      <c r="D12" s="214">
        <f>SUMIF('FP Träger'!$B$10:$B$59,C12,'FP Träger'!$I$10:$I$59)</f>
        <v>0</v>
      </c>
      <c r="E12" s="195"/>
    </row>
    <row r="13" spans="1:19" ht="21.75" customHeight="1" x14ac:dyDescent="0.25">
      <c r="A13" s="203">
        <v>4</v>
      </c>
      <c r="B13" s="192" t="s">
        <v>97</v>
      </c>
      <c r="C13" s="191" t="str">
        <f>IFERROR(VLOOKUP($B13,Nachschlagen!$B$2:$C$71,2, FALSE),"-")</f>
        <v xml:space="preserve">C 1.1.2.1_31 </v>
      </c>
      <c r="D13" s="214">
        <f>SUMIF('FP Träger'!$B$10:$B$59,C13,'FP Träger'!$I$10:$I$59)</f>
        <v>0</v>
      </c>
      <c r="E13" s="195"/>
    </row>
    <row r="14" spans="1:19" ht="21.75" customHeight="1" x14ac:dyDescent="0.25">
      <c r="A14" s="203">
        <v>5</v>
      </c>
      <c r="B14" s="192" t="s">
        <v>98</v>
      </c>
      <c r="C14" s="191" t="str">
        <f>IFERROR(VLOOKUP($B14,Nachschlagen!$B$2:$C$71,2, FALSE),"-")</f>
        <v>C 1.1.2.1_68a</v>
      </c>
      <c r="D14" s="214">
        <f>SUMIF('FP Träger'!$B$10:$B$59,C14,'FP Träger'!$I$10:$I$59)</f>
        <v>0</v>
      </c>
      <c r="E14" s="195"/>
    </row>
    <row r="15" spans="1:19" ht="21.75" customHeight="1" x14ac:dyDescent="0.25">
      <c r="A15" s="203">
        <v>6</v>
      </c>
      <c r="B15" s="192" t="s">
        <v>99</v>
      </c>
      <c r="C15" s="191" t="str">
        <f>IFERROR(VLOOKUP($B15,Nachschlagen!$B$2:$C$71,2, FALSE),"-")</f>
        <v xml:space="preserve">C 1.1.2.1_21 </v>
      </c>
      <c r="D15" s="214">
        <f>SUMIF('FP Träger'!$B$10:$B$59,C15,'FP Träger'!$I$10:$I$59)</f>
        <v>0</v>
      </c>
      <c r="E15" s="195"/>
    </row>
    <row r="16" spans="1:19" ht="21.75" customHeight="1" x14ac:dyDescent="0.25">
      <c r="A16" s="203">
        <v>7</v>
      </c>
      <c r="B16" s="192" t="s">
        <v>100</v>
      </c>
      <c r="C16" s="191" t="str">
        <f>IFERROR(VLOOKUP($B16,Nachschlagen!$B$2:$C$71,2, FALSE),"-")</f>
        <v>C 1.1.2.1_51</v>
      </c>
      <c r="D16" s="214">
        <f>SUMIF('FP Träger'!$B$10:$B$59,C16,'FP Träger'!$I$10:$I$59)</f>
        <v>0</v>
      </c>
      <c r="E16" s="195"/>
    </row>
    <row r="17" spans="1:5" ht="21.75" customHeight="1" x14ac:dyDescent="0.25">
      <c r="A17" s="203">
        <v>8</v>
      </c>
      <c r="B17" s="192" t="s">
        <v>101</v>
      </c>
      <c r="C17" s="191" t="str">
        <f>IFERROR(VLOOKUP($B17,Nachschlagen!$B$2:$C$71,2, FALSE),"-")</f>
        <v>C 1.1.2.1_24</v>
      </c>
      <c r="D17" s="214">
        <f>SUMIF('FP Träger'!$B$10:$B$59,C17,'FP Träger'!$I$10:$I$59)</f>
        <v>0</v>
      </c>
      <c r="E17" s="195"/>
    </row>
    <row r="18" spans="1:5" ht="21.75" customHeight="1" x14ac:dyDescent="0.25">
      <c r="A18" s="203">
        <v>9</v>
      </c>
      <c r="B18" s="192" t="s">
        <v>102</v>
      </c>
      <c r="C18" s="191" t="str">
        <f>IFERROR(VLOOKUP($B18,Nachschlagen!$B$2:$C$71,2, FALSE),"-")</f>
        <v>C 1.1.2.1_41</v>
      </c>
      <c r="D18" s="214">
        <f>SUMIF('FP Träger'!$B$10:$B$59,C18,'FP Träger'!$I$10:$I$59)</f>
        <v>0</v>
      </c>
      <c r="E18" s="195"/>
    </row>
    <row r="19" spans="1:5" ht="21.75" customHeight="1" x14ac:dyDescent="0.25">
      <c r="A19" s="203">
        <v>10</v>
      </c>
      <c r="B19" s="192" t="s">
        <v>103</v>
      </c>
      <c r="C19" s="191" t="str">
        <f>IFERROR(VLOOKUP($B19,Nachschlagen!$B$2:$C$71,2, FALSE),"-")</f>
        <v>C 1.1.2.1_11</v>
      </c>
      <c r="D19" s="214">
        <f>SUMIF('FP Träger'!$B$10:$B$59,C19,'FP Träger'!$I$10:$I$59)</f>
        <v>0</v>
      </c>
      <c r="E19" s="195"/>
    </row>
    <row r="20" spans="1:5" ht="21.75" customHeight="1" x14ac:dyDescent="0.25">
      <c r="A20" s="203">
        <v>11</v>
      </c>
      <c r="B20" s="192" t="s">
        <v>104</v>
      </c>
      <c r="C20" s="191" t="str">
        <f>IFERROR(VLOOKUP($B20,Nachschlagen!$B$2:$C$71,2, FALSE),"-")</f>
        <v>C 1.1.2.1_22</v>
      </c>
      <c r="D20" s="214">
        <f>SUMIF('FP Träger'!$B$10:$B$59,C20,'FP Träger'!$I$10:$I$59)</f>
        <v>0</v>
      </c>
      <c r="E20" s="195"/>
    </row>
    <row r="21" spans="1:5" ht="21.75" customHeight="1" x14ac:dyDescent="0.25">
      <c r="A21" s="203">
        <v>12</v>
      </c>
      <c r="B21" s="192" t="s">
        <v>105</v>
      </c>
      <c r="C21" s="191" t="str">
        <f>IFERROR(VLOOKUP($B21,Nachschlagen!$B$2:$C$71,2, FALSE),"-")</f>
        <v>C 1.1.2.1_ 68b</v>
      </c>
      <c r="D21" s="214">
        <f>SUMIF('FP Träger'!$B$10:$B$59,C21,'FP Träger'!$I$10:$I$59)</f>
        <v>0</v>
      </c>
      <c r="E21" s="195"/>
    </row>
    <row r="22" spans="1:5" ht="21.75" customHeight="1" x14ac:dyDescent="0.25">
      <c r="A22" s="203">
        <v>13</v>
      </c>
      <c r="B22" s="192" t="s">
        <v>106</v>
      </c>
      <c r="C22" s="191" t="str">
        <f>IFERROR(VLOOKUP($B22,Nachschlagen!$B$2:$C$71,2, FALSE),"-")</f>
        <v>C 1.1.2.1_71</v>
      </c>
      <c r="D22" s="214">
        <f>SUMIF('FP Träger'!$B$10:$B$59,C22,'FP Träger'!$I$10:$I$59)</f>
        <v>0</v>
      </c>
      <c r="E22" s="195"/>
    </row>
    <row r="23" spans="1:5" ht="21.75" customHeight="1" x14ac:dyDescent="0.25">
      <c r="A23" s="203">
        <v>14</v>
      </c>
      <c r="B23" s="192" t="s">
        <v>107</v>
      </c>
      <c r="C23" s="191" t="str">
        <f>IFERROR(VLOOKUP($B23,Nachschlagen!$B$2:$C$71,2, FALSE),"-")</f>
        <v>C 1.1.2.2.1</v>
      </c>
      <c r="D23" s="214">
        <f>SUMIF('FP Träger'!$B$10:$B$59,C23,'FP Träger'!$I$10:$I$59)</f>
        <v>0</v>
      </c>
      <c r="E23" s="195"/>
    </row>
    <row r="24" spans="1:5" ht="21.75" customHeight="1" x14ac:dyDescent="0.25">
      <c r="A24" s="203">
        <v>15</v>
      </c>
      <c r="B24" s="192" t="s">
        <v>108</v>
      </c>
      <c r="C24" s="191" t="str">
        <f>IFERROR(VLOOKUP($B24,Nachschlagen!$B$2:$C$71,2, FALSE),"-")</f>
        <v>C 1.1.2.2.2</v>
      </c>
      <c r="D24" s="214">
        <f>SUMIF('FP Träger'!$B$10:$B$59,C24,'FP Träger'!$I$10:$I$59)</f>
        <v>0</v>
      </c>
      <c r="E24" s="195"/>
    </row>
    <row r="25" spans="1:5" ht="21.75" customHeight="1" x14ac:dyDescent="0.25">
      <c r="A25" s="203">
        <v>16</v>
      </c>
      <c r="B25" s="192" t="s">
        <v>109</v>
      </c>
      <c r="C25" s="191" t="str">
        <f>IFERROR(VLOOKUP($B25,Nachschlagen!$B$2:$C$71,2, FALSE),"-")</f>
        <v>C 1.1.3</v>
      </c>
      <c r="D25" s="214">
        <f>SUMIF('FP Träger'!$B$10:$B$59,C25,'FP Träger'!$I$10:$I$59)</f>
        <v>0</v>
      </c>
      <c r="E25" s="195"/>
    </row>
    <row r="26" spans="1:5" ht="21.75" customHeight="1" x14ac:dyDescent="0.25">
      <c r="A26" s="203">
        <v>17</v>
      </c>
      <c r="B26" s="192" t="s">
        <v>110</v>
      </c>
      <c r="C26" s="191" t="str">
        <f>IFERROR(VLOOKUP($B26,Nachschlagen!$B$2:$C$71,2, FALSE),"-")</f>
        <v>C 1.1.4.1</v>
      </c>
      <c r="D26" s="214">
        <f>SUMIF('FP Träger'!$B$10:$B$59,C26,'FP Träger'!$I$10:$I$59)</f>
        <v>0</v>
      </c>
      <c r="E26" s="195"/>
    </row>
    <row r="27" spans="1:5" ht="21.75" customHeight="1" x14ac:dyDescent="0.25">
      <c r="A27" s="203">
        <v>18</v>
      </c>
      <c r="B27" s="192" t="s">
        <v>111</v>
      </c>
      <c r="C27" s="191" t="str">
        <f>IFERROR(VLOOKUP($B27,Nachschlagen!$B$2:$C$71,2, FALSE),"-")</f>
        <v>C 1.1.4.2</v>
      </c>
      <c r="D27" s="214">
        <f>SUMIF('FP Träger'!$B$10:$B$59,C27,'FP Träger'!$I$10:$I$59)</f>
        <v>0</v>
      </c>
      <c r="E27" s="195"/>
    </row>
    <row r="28" spans="1:5" ht="21.75" customHeight="1" x14ac:dyDescent="0.25">
      <c r="A28" s="203">
        <v>19</v>
      </c>
      <c r="B28" s="192" t="s">
        <v>112</v>
      </c>
      <c r="C28" s="191" t="str">
        <f>IFERROR(VLOOKUP($B28,Nachschlagen!$B$2:$C$71,2, FALSE),"-")</f>
        <v>C 1.1.4.3</v>
      </c>
      <c r="D28" s="214">
        <f>SUMIF('FP Träger'!$B$10:$B$59,C28,'FP Träger'!$I$10:$I$59)</f>
        <v>0</v>
      </c>
      <c r="E28" s="195"/>
    </row>
    <row r="29" spans="1:5" ht="21.75" customHeight="1" x14ac:dyDescent="0.25">
      <c r="A29" s="203">
        <v>20</v>
      </c>
      <c r="B29" s="192" t="s">
        <v>113</v>
      </c>
      <c r="C29" s="191" t="str">
        <f>IFERROR(VLOOKUP($B29,Nachschlagen!$B$2:$C$71,2, FALSE),"-")</f>
        <v>C 1.1.4.4</v>
      </c>
      <c r="D29" s="214">
        <f>SUMIF('FP Träger'!$B$10:$B$59,C29,'FP Träger'!$I$10:$I$59)</f>
        <v>0</v>
      </c>
      <c r="E29" s="195"/>
    </row>
    <row r="30" spans="1:5" ht="21.75" customHeight="1" x14ac:dyDescent="0.25">
      <c r="A30" s="203">
        <v>21</v>
      </c>
      <c r="B30" s="192" t="s">
        <v>114</v>
      </c>
      <c r="C30" s="191" t="str">
        <f>IFERROR(VLOOKUP($B30,Nachschlagen!$B$2:$C$71,2, FALSE),"-")</f>
        <v>C 1.1.5</v>
      </c>
      <c r="D30" s="214">
        <f>SUMIF('FP Träger'!$B$10:$B$59,C30,'FP Träger'!$I$10:$I$59)</f>
        <v>0</v>
      </c>
      <c r="E30" s="195"/>
    </row>
    <row r="31" spans="1:5" ht="21.75" customHeight="1" x14ac:dyDescent="0.25">
      <c r="A31" s="97"/>
      <c r="B31" s="206" t="s">
        <v>83</v>
      </c>
      <c r="C31" s="193" t="s">
        <v>342</v>
      </c>
      <c r="D31" s="215">
        <f>SUM(D10:D30)</f>
        <v>0</v>
      </c>
      <c r="E31" s="98"/>
    </row>
    <row r="32" spans="1:5" ht="21.75" customHeight="1" x14ac:dyDescent="0.25">
      <c r="A32" s="203">
        <v>22</v>
      </c>
      <c r="B32" s="192" t="s">
        <v>158</v>
      </c>
      <c r="C32" s="192" t="str">
        <f>IFERROR(VLOOKUP($B32,Nachschlagen!$B$2:$C$71,2, FALSE),"-")</f>
        <v>C 1.2.1.1</v>
      </c>
      <c r="D32" s="214">
        <f>SUMIF('FP Träger'!$B$10:$B$59,C32,'FP Träger'!$I$10:$I$59)</f>
        <v>0</v>
      </c>
      <c r="E32" s="195"/>
    </row>
    <row r="33" spans="1:5" ht="21.75" customHeight="1" x14ac:dyDescent="0.25">
      <c r="A33" s="203">
        <v>23</v>
      </c>
      <c r="B33" s="192" t="s">
        <v>159</v>
      </c>
      <c r="C33" s="192" t="str">
        <f>IFERROR(VLOOKUP($B33,Nachschlagen!$B$2:$C$71,2, FALSE),"-")</f>
        <v>C 1.2.1.2</v>
      </c>
      <c r="D33" s="214">
        <f>SUMIF('FP Träger'!$B$10:$B$59,C33,'FP Träger'!$I$10:$I$59)</f>
        <v>0</v>
      </c>
      <c r="E33" s="195"/>
    </row>
    <row r="34" spans="1:5" ht="21.75" customHeight="1" x14ac:dyDescent="0.25">
      <c r="A34" s="203">
        <v>24</v>
      </c>
      <c r="B34" s="192" t="s">
        <v>160</v>
      </c>
      <c r="C34" s="192" t="str">
        <f>IFERROR(VLOOKUP($B34,Nachschlagen!$B$2:$C$71,2, FALSE),"-")</f>
        <v>C 1.2.1.3</v>
      </c>
      <c r="D34" s="214">
        <f>SUMIF('FP Träger'!$B$10:$B$59,C34,'FP Träger'!$I$10:$I$59)</f>
        <v>0</v>
      </c>
      <c r="E34" s="195"/>
    </row>
    <row r="35" spans="1:5" ht="21.75" customHeight="1" x14ac:dyDescent="0.25">
      <c r="A35" s="203">
        <v>25</v>
      </c>
      <c r="B35" s="192" t="s">
        <v>161</v>
      </c>
      <c r="C35" s="192" t="str">
        <f>IFERROR(VLOOKUP($B35,Nachschlagen!$B$2:$C$71,2, FALSE),"-")</f>
        <v>C 1.2.2_41</v>
      </c>
      <c r="D35" s="214">
        <f>SUMIF('FP Träger'!$B$10:$B$59,C35,'FP Träger'!$I$10:$I$59)</f>
        <v>0</v>
      </c>
      <c r="E35" s="195"/>
    </row>
    <row r="36" spans="1:5" ht="21.75" customHeight="1" x14ac:dyDescent="0.25">
      <c r="A36" s="203">
        <v>26</v>
      </c>
      <c r="B36" s="192" t="s">
        <v>162</v>
      </c>
      <c r="C36" s="192" t="str">
        <f>IFERROR(VLOOKUP($B36,Nachschlagen!$B$2:$C$71,2, FALSE),"-")</f>
        <v>C 1.2.2_11</v>
      </c>
      <c r="D36" s="214">
        <f>SUMIF('FP Träger'!$B$10:$B$59,C36,'FP Träger'!$I$10:$I$59)</f>
        <v>0</v>
      </c>
      <c r="E36" s="195"/>
    </row>
    <row r="37" spans="1:5" ht="21.75" customHeight="1" x14ac:dyDescent="0.25">
      <c r="A37" s="203">
        <v>27</v>
      </c>
      <c r="B37" s="192" t="s">
        <v>163</v>
      </c>
      <c r="C37" s="192" t="str">
        <f>IFERROR(VLOOKUP($B37,Nachschlagen!$B$2:$C$71,2, FALSE),"-")</f>
        <v>C 1.2.3.1</v>
      </c>
      <c r="D37" s="214">
        <f>SUMIF('FP Träger'!$B$10:$B$59,C37,'FP Träger'!$I$10:$I$59)</f>
        <v>0</v>
      </c>
      <c r="E37" s="195"/>
    </row>
    <row r="38" spans="1:5" ht="21.75" customHeight="1" x14ac:dyDescent="0.25">
      <c r="A38" s="203">
        <v>28</v>
      </c>
      <c r="B38" s="192" t="s">
        <v>164</v>
      </c>
      <c r="C38" s="192" t="str">
        <f>IFERROR(VLOOKUP($B38,Nachschlagen!$B$2:$C$72,2, FALSE),"-")</f>
        <v>C 1.2.4</v>
      </c>
      <c r="D38" s="214">
        <f>SUMIF('FP Träger'!$B$10:$B$59,C38,'FP Träger'!$I$10:$I$59)</f>
        <v>0</v>
      </c>
      <c r="E38" s="195"/>
    </row>
    <row r="39" spans="1:5" s="11" customFormat="1" ht="21.75" customHeight="1" x14ac:dyDescent="0.25">
      <c r="A39" s="205"/>
      <c r="B39" s="193" t="s">
        <v>84</v>
      </c>
      <c r="C39" s="193" t="s">
        <v>343</v>
      </c>
      <c r="D39" s="215">
        <f>SUM(D32:D38)</f>
        <v>0</v>
      </c>
      <c r="E39" s="98"/>
    </row>
  </sheetData>
  <sheetProtection algorithmName="SHA-512" hashValue="Lz1mpzZxPof+3buxz1zcLcalFYnOiCnNHWh+QLUSuSVCREELzOAAKDHmtyXGqhJZO6IgCb7ZRxQgv3zDi19y6g==" saltValue="V4VkgsHMqewtVt31GZnsww==" spinCount="100000" sheet="1" objects="1" scenarios="1"/>
  <mergeCells count="4">
    <mergeCell ref="C7:D7"/>
    <mergeCell ref="C3:D3"/>
    <mergeCell ref="C4:D4"/>
    <mergeCell ref="C6:D6"/>
  </mergeCells>
  <dataValidations disablePrompts="1" count="1">
    <dataValidation type="list" allowBlank="1" showInputMessage="1" showErrorMessage="1" sqref="B10:B30 B32:B38">
      <formula1>Bezeichnung_Kostenart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78" fitToHeight="0" orientation="landscape" r:id="rId1"/>
  <headerFooter>
    <oddHeader>&amp;L&amp;G&amp;R&amp;G</oddHeader>
    <oddFooter>&amp;L&amp;9
&amp;F
&amp;A&amp;C&amp;9Finanzantrag_SEK_V4_5_210415&amp;R&amp;9Seite  &amp;P von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A1:C40"/>
  <sheetViews>
    <sheetView showGridLines="0" zoomScaleNormal="100" zoomScalePageLayoutView="70" workbookViewId="0">
      <selection activeCell="B13" sqref="B13"/>
    </sheetView>
  </sheetViews>
  <sheetFormatPr baseColWidth="10" defaultColWidth="11.44140625" defaultRowHeight="13.2" x14ac:dyDescent="0.25"/>
  <cols>
    <col min="1" max="1" width="48" style="39" customWidth="1"/>
    <col min="2" max="2" width="47" style="40" customWidth="1"/>
    <col min="3" max="3" width="22.6640625" style="39" bestFit="1" customWidth="1"/>
    <col min="4" max="16384" width="11.44140625" style="39"/>
  </cols>
  <sheetData>
    <row r="1" spans="1:3" s="2" customFormat="1" ht="17.399999999999999" x14ac:dyDescent="0.3">
      <c r="A1" s="155" t="s">
        <v>228</v>
      </c>
      <c r="B1" s="8"/>
    </row>
    <row r="2" spans="1:3" s="2" customFormat="1" ht="15.6" x14ac:dyDescent="0.3">
      <c r="B2" s="8"/>
    </row>
    <row r="3" spans="1:3" s="44" customFormat="1" ht="15.6" x14ac:dyDescent="0.3">
      <c r="A3" s="47" t="s">
        <v>68</v>
      </c>
      <c r="B3" s="108">
        <f>'FP Träger'!D3</f>
        <v>0</v>
      </c>
      <c r="C3" s="45"/>
    </row>
    <row r="4" spans="1:3" s="44" customFormat="1" ht="15.6" x14ac:dyDescent="0.3">
      <c r="A4" s="47" t="s">
        <v>69</v>
      </c>
      <c r="B4" s="109">
        <f>'FP Träger'!D4</f>
        <v>0</v>
      </c>
      <c r="C4" s="45"/>
    </row>
    <row r="5" spans="1:3" s="44" customFormat="1" ht="15.6" x14ac:dyDescent="0.3">
      <c r="A5" s="47"/>
      <c r="B5" s="150"/>
      <c r="C5" s="45"/>
    </row>
    <row r="6" spans="1:3" s="44" customFormat="1" ht="15.6" x14ac:dyDescent="0.3">
      <c r="A6" s="47" t="s">
        <v>174</v>
      </c>
      <c r="B6" s="110" t="str">
        <f>'FP Träger'!D5</f>
        <v>01.01.2020  bis  01.01.2021</v>
      </c>
      <c r="C6" s="45"/>
    </row>
    <row r="7" spans="1:3" s="44" customFormat="1" ht="15.6" x14ac:dyDescent="0.3">
      <c r="A7" s="47"/>
      <c r="B7" s="110"/>
      <c r="C7" s="45"/>
    </row>
    <row r="8" spans="1:3" s="44" customFormat="1" ht="15.6" x14ac:dyDescent="0.3">
      <c r="A8" s="47" t="s">
        <v>87</v>
      </c>
      <c r="B8" s="109" t="str">
        <f>'FP Träger'!D6</f>
        <v>Standardeinheitskosten</v>
      </c>
      <c r="C8" s="46"/>
    </row>
    <row r="9" spans="1:3" s="44" customFormat="1" ht="15.6" x14ac:dyDescent="0.3">
      <c r="A9" s="47" t="s">
        <v>128</v>
      </c>
      <c r="B9" s="154" t="str">
        <f>'FP Träger'!D7</f>
        <v>bitte auswählen</v>
      </c>
      <c r="C9" s="46"/>
    </row>
    <row r="10" spans="1:3" s="44" customFormat="1" ht="15.6" x14ac:dyDescent="0.3">
      <c r="A10" s="47"/>
      <c r="B10" s="47"/>
      <c r="C10" s="46"/>
    </row>
    <row r="11" spans="1:3" s="44" customFormat="1" ht="38.25" customHeight="1" x14ac:dyDescent="0.3">
      <c r="A11" s="47"/>
      <c r="B11" s="47"/>
      <c r="C11" s="46"/>
    </row>
    <row r="12" spans="1:3" s="55" customFormat="1" ht="21.75" customHeight="1" x14ac:dyDescent="0.3">
      <c r="A12" s="157" t="s">
        <v>73</v>
      </c>
      <c r="B12" s="77"/>
    </row>
    <row r="13" spans="1:3" s="7" customFormat="1" ht="25.5" customHeight="1" x14ac:dyDescent="0.3">
      <c r="A13" s="158" t="s">
        <v>1</v>
      </c>
      <c r="B13" s="103" t="s">
        <v>117</v>
      </c>
    </row>
    <row r="14" spans="1:3" s="7" customFormat="1" ht="25.5" customHeight="1" x14ac:dyDescent="0.3">
      <c r="A14" s="156" t="s">
        <v>74</v>
      </c>
      <c r="B14" s="268">
        <f>'Gesamt-Ausgaben'!D24</f>
        <v>0</v>
      </c>
    </row>
    <row r="15" spans="1:3" s="7" customFormat="1" ht="25.5" customHeight="1" x14ac:dyDescent="0.3">
      <c r="A15" s="156" t="s">
        <v>86</v>
      </c>
      <c r="B15" s="269">
        <f>'Gesamt-Ausgaben'!D25</f>
        <v>0</v>
      </c>
    </row>
    <row r="16" spans="1:3" s="102" customFormat="1" ht="25.5" customHeight="1" x14ac:dyDescent="0.3">
      <c r="A16" s="162" t="s">
        <v>355</v>
      </c>
      <c r="B16" s="264">
        <f>SUM(B14:B15)</f>
        <v>0</v>
      </c>
    </row>
    <row r="17" spans="1:2" s="102" customFormat="1" ht="25.5" customHeight="1" x14ac:dyDescent="0.3">
      <c r="A17" s="161"/>
      <c r="B17" s="77"/>
    </row>
    <row r="18" spans="1:2" s="102" customFormat="1" ht="25.5" customHeight="1" x14ac:dyDescent="0.3">
      <c r="A18" s="157" t="s">
        <v>335</v>
      </c>
      <c r="B18" s="77"/>
    </row>
    <row r="19" spans="1:2" s="102" customFormat="1" ht="25.5" customHeight="1" x14ac:dyDescent="0.3">
      <c r="A19" s="158" t="s">
        <v>334</v>
      </c>
      <c r="B19" s="103" t="s">
        <v>117</v>
      </c>
    </row>
    <row r="20" spans="1:2" s="7" customFormat="1" ht="36" customHeight="1" x14ac:dyDescent="0.3">
      <c r="A20" s="256" t="s">
        <v>352</v>
      </c>
      <c r="B20" s="268">
        <f>'Gesamt-Refinanz'!D31</f>
        <v>0</v>
      </c>
    </row>
    <row r="21" spans="1:2" s="7" customFormat="1" ht="36" customHeight="1" x14ac:dyDescent="0.3">
      <c r="A21" s="256" t="s">
        <v>353</v>
      </c>
      <c r="B21" s="268">
        <f>'Gesamt-Refinanz'!D39</f>
        <v>0</v>
      </c>
    </row>
    <row r="22" spans="1:2" s="7" customFormat="1" ht="25.5" customHeight="1" x14ac:dyDescent="0.3">
      <c r="A22" s="159" t="s">
        <v>354</v>
      </c>
      <c r="B22" s="265">
        <f>SUM(B20:B21)</f>
        <v>0</v>
      </c>
    </row>
    <row r="23" spans="1:2" s="102" customFormat="1" ht="25.5" customHeight="1" x14ac:dyDescent="0.3">
      <c r="A23" s="56"/>
      <c r="B23" s="77"/>
    </row>
    <row r="24" spans="1:2" s="102" customFormat="1" ht="25.5" customHeight="1" x14ac:dyDescent="0.3">
      <c r="A24" s="160" t="s">
        <v>211</v>
      </c>
      <c r="B24" s="77"/>
    </row>
    <row r="25" spans="1:2" s="102" customFormat="1" ht="25.5" customHeight="1" x14ac:dyDescent="0.3">
      <c r="A25" s="158" t="s">
        <v>212</v>
      </c>
      <c r="B25" s="267">
        <f>B21-B14</f>
        <v>0</v>
      </c>
    </row>
    <row r="26" spans="1:2" s="102" customFormat="1" ht="34.5" customHeight="1" x14ac:dyDescent="0.3">
      <c r="A26" s="209"/>
      <c r="B26" s="210"/>
    </row>
    <row r="27" spans="1:2" s="7" customFormat="1" ht="25.5" customHeight="1" x14ac:dyDescent="0.3">
      <c r="A27" s="157" t="s">
        <v>120</v>
      </c>
      <c r="B27" s="77"/>
    </row>
    <row r="28" spans="1:2" s="102" customFormat="1" ht="25.5" customHeight="1" x14ac:dyDescent="0.3">
      <c r="A28" s="58"/>
      <c r="B28" s="103" t="s">
        <v>117</v>
      </c>
    </row>
    <row r="29" spans="1:2" s="7" customFormat="1" ht="25.5" customHeight="1" x14ac:dyDescent="0.3">
      <c r="A29" s="156" t="s">
        <v>3</v>
      </c>
      <c r="B29" s="268">
        <f>B16-B22</f>
        <v>0</v>
      </c>
    </row>
    <row r="30" spans="1:2" s="7" customFormat="1" ht="25.5" customHeight="1" x14ac:dyDescent="0.3">
      <c r="A30" s="156" t="s">
        <v>173</v>
      </c>
      <c r="B30" s="93">
        <f>IFERROR(B29/B16,0)</f>
        <v>0</v>
      </c>
    </row>
    <row r="31" spans="1:2" s="36" customFormat="1" ht="52.5" customHeight="1" x14ac:dyDescent="0.25">
      <c r="A31" s="53"/>
      <c r="B31" s="54"/>
    </row>
    <row r="32" spans="1:2" s="36" customFormat="1" ht="29.25" customHeight="1" x14ac:dyDescent="0.25">
      <c r="A32" s="53"/>
      <c r="B32" s="54"/>
    </row>
    <row r="33" spans="1:2" s="36" customFormat="1" ht="29.25" customHeight="1" x14ac:dyDescent="0.25">
      <c r="A33" s="53"/>
      <c r="B33" s="54"/>
    </row>
    <row r="34" spans="1:2" s="2" customFormat="1" ht="27.75" customHeight="1" x14ac:dyDescent="0.3">
      <c r="A34" s="200"/>
      <c r="B34" s="57"/>
    </row>
    <row r="35" spans="1:2" ht="13.8" x14ac:dyDescent="0.25">
      <c r="A35" s="476" t="s">
        <v>230</v>
      </c>
      <c r="B35" s="476"/>
    </row>
    <row r="36" spans="1:2" ht="13.8" x14ac:dyDescent="0.25">
      <c r="A36" s="53"/>
      <c r="B36" s="54"/>
    </row>
    <row r="37" spans="1:2" x14ac:dyDescent="0.25">
      <c r="A37" s="37"/>
      <c r="B37" s="38"/>
    </row>
    <row r="38" spans="1:2" x14ac:dyDescent="0.25">
      <c r="A38" s="37"/>
      <c r="B38" s="38"/>
    </row>
    <row r="39" spans="1:2" x14ac:dyDescent="0.25">
      <c r="A39" s="37"/>
      <c r="B39" s="38"/>
    </row>
    <row r="40" spans="1:2" x14ac:dyDescent="0.25">
      <c r="A40" s="37"/>
      <c r="B40" s="38"/>
    </row>
  </sheetData>
  <sheetProtection password="CA91" sheet="1" objects="1" scenarios="1"/>
  <mergeCells count="1">
    <mergeCell ref="A35:B35"/>
  </mergeCells>
  <conditionalFormatting sqref="B30">
    <cfRule type="cellIs" dxfId="1" priority="12" operator="lessThan">
      <formula>0</formula>
    </cfRule>
  </conditionalFormatting>
  <conditionalFormatting sqref="B29">
    <cfRule type="cellIs" dxfId="0" priority="11" operator="lessThan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78" fitToWidth="0" orientation="portrait" r:id="rId1"/>
  <headerFooter>
    <oddHeader>&amp;L&amp;G&amp;R&amp;G</oddHeader>
    <oddFooter>&amp;L&amp;9
&amp;F
&amp;A&amp;C&amp;9Finanzantrag_SEK_V4_5_210415&amp;R&amp;9Seite  &amp;P von &amp;N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72"/>
  <sheetViews>
    <sheetView topLeftCell="A41" zoomScaleNormal="100" workbookViewId="0">
      <selection activeCell="C9" sqref="C9:H9"/>
    </sheetView>
  </sheetViews>
  <sheetFormatPr baseColWidth="10" defaultColWidth="11.44140625" defaultRowHeight="13.2" x14ac:dyDescent="0.25"/>
  <cols>
    <col min="1" max="1" width="3" style="1" bestFit="1" customWidth="1"/>
    <col min="2" max="2" width="62.109375" style="1" bestFit="1" customWidth="1"/>
    <col min="3" max="3" width="16.109375" style="1" customWidth="1"/>
    <col min="4" max="16384" width="11.44140625" style="1"/>
  </cols>
  <sheetData>
    <row r="1" spans="1:3" x14ac:dyDescent="0.25">
      <c r="A1" s="274" t="s">
        <v>67</v>
      </c>
      <c r="B1" s="274" t="s">
        <v>72</v>
      </c>
      <c r="C1" s="278" t="s">
        <v>115</v>
      </c>
    </row>
    <row r="2" spans="1:3" x14ac:dyDescent="0.25">
      <c r="A2" s="275">
        <v>1</v>
      </c>
      <c r="B2" s="277" t="s">
        <v>66</v>
      </c>
      <c r="C2" s="279" t="s">
        <v>65</v>
      </c>
    </row>
    <row r="3" spans="1:3" x14ac:dyDescent="0.25">
      <c r="A3" s="275">
        <v>2</v>
      </c>
      <c r="B3" s="276" t="s">
        <v>64</v>
      </c>
      <c r="C3" s="279" t="s">
        <v>63</v>
      </c>
    </row>
    <row r="4" spans="1:3" x14ac:dyDescent="0.25">
      <c r="A4" s="275">
        <v>3</v>
      </c>
      <c r="B4" s="277" t="s">
        <v>359</v>
      </c>
      <c r="C4" s="279" t="s">
        <v>61</v>
      </c>
    </row>
    <row r="5" spans="1:3" x14ac:dyDescent="0.25">
      <c r="A5" s="275">
        <v>4</v>
      </c>
      <c r="B5" s="276" t="s">
        <v>60</v>
      </c>
      <c r="C5" s="279" t="s">
        <v>59</v>
      </c>
    </row>
    <row r="6" spans="1:3" x14ac:dyDescent="0.25">
      <c r="A6" s="275">
        <v>5</v>
      </c>
      <c r="B6" s="299" t="s">
        <v>346</v>
      </c>
      <c r="C6" s="296" t="s">
        <v>320</v>
      </c>
    </row>
    <row r="7" spans="1:3" x14ac:dyDescent="0.25">
      <c r="A7" s="275">
        <v>6</v>
      </c>
      <c r="B7" s="295" t="s">
        <v>347</v>
      </c>
      <c r="C7" s="296" t="s">
        <v>321</v>
      </c>
    </row>
    <row r="8" spans="1:3" x14ac:dyDescent="0.25">
      <c r="A8" s="275">
        <v>7</v>
      </c>
      <c r="B8" s="295" t="s">
        <v>348</v>
      </c>
      <c r="C8" s="296" t="s">
        <v>349</v>
      </c>
    </row>
    <row r="9" spans="1:3" x14ac:dyDescent="0.25">
      <c r="A9" s="275">
        <v>8</v>
      </c>
      <c r="B9" s="276" t="s">
        <v>58</v>
      </c>
      <c r="C9" s="279" t="s">
        <v>57</v>
      </c>
    </row>
    <row r="10" spans="1:3" x14ac:dyDescent="0.25">
      <c r="A10" s="275">
        <v>9</v>
      </c>
      <c r="B10" s="276" t="s">
        <v>56</v>
      </c>
      <c r="C10" s="279" t="s">
        <v>55</v>
      </c>
    </row>
    <row r="11" spans="1:3" x14ac:dyDescent="0.25">
      <c r="A11" s="275">
        <v>10</v>
      </c>
      <c r="B11" s="271" t="s">
        <v>54</v>
      </c>
      <c r="C11" s="280" t="s">
        <v>53</v>
      </c>
    </row>
    <row r="12" spans="1:3" x14ac:dyDescent="0.25">
      <c r="A12" s="275">
        <v>11</v>
      </c>
      <c r="B12" s="271" t="s">
        <v>52</v>
      </c>
      <c r="C12" s="281" t="s">
        <v>51</v>
      </c>
    </row>
    <row r="13" spans="1:3" x14ac:dyDescent="0.25">
      <c r="A13" s="275">
        <v>12</v>
      </c>
      <c r="B13" s="272" t="s">
        <v>322</v>
      </c>
      <c r="C13" s="282" t="s">
        <v>88</v>
      </c>
    </row>
    <row r="14" spans="1:3" x14ac:dyDescent="0.25">
      <c r="A14" s="275">
        <v>13</v>
      </c>
      <c r="B14" s="272" t="s">
        <v>323</v>
      </c>
      <c r="C14" s="282" t="s">
        <v>89</v>
      </c>
    </row>
    <row r="15" spans="1:3" x14ac:dyDescent="0.25">
      <c r="A15" s="275">
        <v>14</v>
      </c>
      <c r="B15" s="295" t="s">
        <v>324</v>
      </c>
      <c r="C15" s="297" t="s">
        <v>325</v>
      </c>
    </row>
    <row r="16" spans="1:3" x14ac:dyDescent="0.25">
      <c r="A16" s="275">
        <v>15</v>
      </c>
      <c r="B16" s="272" t="s">
        <v>50</v>
      </c>
      <c r="C16" s="282" t="s">
        <v>49</v>
      </c>
    </row>
    <row r="17" spans="1:3" x14ac:dyDescent="0.25">
      <c r="A17" s="275">
        <v>16</v>
      </c>
      <c r="B17" s="271" t="s">
        <v>48</v>
      </c>
      <c r="C17" s="281" t="s">
        <v>47</v>
      </c>
    </row>
    <row r="18" spans="1:3" x14ac:dyDescent="0.25">
      <c r="A18" s="275">
        <v>17</v>
      </c>
      <c r="B18" s="271" t="s">
        <v>46</v>
      </c>
      <c r="C18" s="281" t="s">
        <v>45</v>
      </c>
    </row>
    <row r="19" spans="1:3" x14ac:dyDescent="0.25">
      <c r="A19" s="275">
        <v>18</v>
      </c>
      <c r="B19" s="272" t="s">
        <v>268</v>
      </c>
      <c r="C19" s="282" t="s">
        <v>269</v>
      </c>
    </row>
    <row r="20" spans="1:3" x14ac:dyDescent="0.25">
      <c r="A20" s="275">
        <v>19</v>
      </c>
      <c r="B20" s="271" t="s">
        <v>44</v>
      </c>
      <c r="C20" s="281" t="s">
        <v>43</v>
      </c>
    </row>
    <row r="21" spans="1:3" x14ac:dyDescent="0.25">
      <c r="A21" s="275">
        <v>20</v>
      </c>
      <c r="B21" s="271" t="s">
        <v>42</v>
      </c>
      <c r="C21" s="283" t="s">
        <v>41</v>
      </c>
    </row>
    <row r="22" spans="1:3" x14ac:dyDescent="0.25">
      <c r="A22" s="275">
        <v>21</v>
      </c>
      <c r="B22" s="271" t="s">
        <v>40</v>
      </c>
      <c r="C22" s="283" t="s">
        <v>39</v>
      </c>
    </row>
    <row r="23" spans="1:3" x14ac:dyDescent="0.25">
      <c r="A23" s="275">
        <v>22</v>
      </c>
      <c r="B23" s="276" t="s">
        <v>38</v>
      </c>
      <c r="C23" s="284" t="s">
        <v>37</v>
      </c>
    </row>
    <row r="24" spans="1:3" x14ac:dyDescent="0.25">
      <c r="A24" s="275">
        <v>23</v>
      </c>
      <c r="B24" s="276" t="s">
        <v>36</v>
      </c>
      <c r="C24" s="284" t="s">
        <v>35</v>
      </c>
    </row>
    <row r="25" spans="1:3" x14ac:dyDescent="0.25">
      <c r="A25" s="275">
        <v>24</v>
      </c>
      <c r="B25" s="276" t="s">
        <v>34</v>
      </c>
      <c r="C25" s="284" t="s">
        <v>33</v>
      </c>
    </row>
    <row r="26" spans="1:3" x14ac:dyDescent="0.25">
      <c r="A26" s="275">
        <v>25</v>
      </c>
      <c r="B26" s="276" t="s">
        <v>32</v>
      </c>
      <c r="C26" s="284" t="s">
        <v>31</v>
      </c>
    </row>
    <row r="27" spans="1:3" x14ac:dyDescent="0.25">
      <c r="A27" s="275">
        <v>26</v>
      </c>
      <c r="B27" s="276" t="s">
        <v>30</v>
      </c>
      <c r="C27" s="284" t="s">
        <v>29</v>
      </c>
    </row>
    <row r="28" spans="1:3" x14ac:dyDescent="0.25">
      <c r="A28" s="275">
        <v>27</v>
      </c>
      <c r="B28" s="276" t="s">
        <v>28</v>
      </c>
      <c r="C28" s="284" t="s">
        <v>27</v>
      </c>
    </row>
    <row r="29" spans="1:3" x14ac:dyDescent="0.25">
      <c r="A29" s="275">
        <v>28</v>
      </c>
      <c r="B29" s="276" t="s">
        <v>26</v>
      </c>
      <c r="C29" s="284" t="s">
        <v>25</v>
      </c>
    </row>
    <row r="30" spans="1:3" x14ac:dyDescent="0.25">
      <c r="A30" s="275">
        <v>29</v>
      </c>
      <c r="B30" s="276" t="s">
        <v>24</v>
      </c>
      <c r="C30" s="284" t="s">
        <v>23</v>
      </c>
    </row>
    <row r="31" spans="1:3" x14ac:dyDescent="0.25">
      <c r="A31" s="275">
        <v>30</v>
      </c>
      <c r="B31" s="276" t="s">
        <v>22</v>
      </c>
      <c r="C31" s="284" t="s">
        <v>21</v>
      </c>
    </row>
    <row r="32" spans="1:3" x14ac:dyDescent="0.25">
      <c r="A32" s="275">
        <v>31</v>
      </c>
      <c r="B32" s="276" t="s">
        <v>20</v>
      </c>
      <c r="C32" s="284" t="s">
        <v>19</v>
      </c>
    </row>
    <row r="33" spans="1:3" x14ac:dyDescent="0.25">
      <c r="A33" s="275">
        <v>32</v>
      </c>
      <c r="B33" s="276" t="s">
        <v>18</v>
      </c>
      <c r="C33" s="284" t="s">
        <v>17</v>
      </c>
    </row>
    <row r="34" spans="1:3" x14ac:dyDescent="0.25">
      <c r="A34" s="275">
        <v>33</v>
      </c>
      <c r="B34" s="276" t="s">
        <v>16</v>
      </c>
      <c r="C34" s="284" t="s">
        <v>15</v>
      </c>
    </row>
    <row r="35" spans="1:3" x14ac:dyDescent="0.25">
      <c r="A35" s="275">
        <v>34</v>
      </c>
      <c r="B35" s="276" t="s">
        <v>14</v>
      </c>
      <c r="C35" s="284" t="s">
        <v>13</v>
      </c>
    </row>
    <row r="36" spans="1:3" x14ac:dyDescent="0.25">
      <c r="A36" s="275">
        <v>35</v>
      </c>
      <c r="B36" s="276" t="s">
        <v>12</v>
      </c>
      <c r="C36" s="284" t="s">
        <v>11</v>
      </c>
    </row>
    <row r="37" spans="1:3" x14ac:dyDescent="0.25">
      <c r="A37" s="275">
        <v>36</v>
      </c>
      <c r="B37" s="276" t="s">
        <v>10</v>
      </c>
      <c r="C37" s="285" t="s">
        <v>9</v>
      </c>
    </row>
    <row r="38" spans="1:3" x14ac:dyDescent="0.25">
      <c r="A38" s="275">
        <v>37</v>
      </c>
      <c r="B38" s="276" t="s">
        <v>8</v>
      </c>
      <c r="C38" s="285" t="s">
        <v>7</v>
      </c>
    </row>
    <row r="39" spans="1:3" x14ac:dyDescent="0.25">
      <c r="A39" s="275">
        <v>38</v>
      </c>
      <c r="B39" s="277" t="s">
        <v>150</v>
      </c>
      <c r="C39" s="285" t="s">
        <v>85</v>
      </c>
    </row>
    <row r="40" spans="1:3" x14ac:dyDescent="0.25">
      <c r="A40" s="275">
        <v>39</v>
      </c>
      <c r="B40" s="276" t="s">
        <v>6</v>
      </c>
      <c r="C40" s="286" t="s">
        <v>5</v>
      </c>
    </row>
    <row r="41" spans="1:3" x14ac:dyDescent="0.25">
      <c r="A41" s="275">
        <v>40</v>
      </c>
      <c r="B41" s="277" t="s">
        <v>151</v>
      </c>
      <c r="C41" s="286" t="s">
        <v>4</v>
      </c>
    </row>
    <row r="42" spans="1:3" x14ac:dyDescent="0.25">
      <c r="A42" s="275">
        <v>41</v>
      </c>
      <c r="B42" s="298" t="s">
        <v>363</v>
      </c>
      <c r="C42" s="286" t="s">
        <v>93</v>
      </c>
    </row>
    <row r="43" spans="1:3" x14ac:dyDescent="0.25">
      <c r="A43" s="275">
        <v>42</v>
      </c>
      <c r="B43" s="302" t="s">
        <v>364</v>
      </c>
      <c r="C43" s="301" t="s">
        <v>326</v>
      </c>
    </row>
    <row r="44" spans="1:3" x14ac:dyDescent="0.25">
      <c r="A44" s="275">
        <v>43</v>
      </c>
      <c r="B44" s="302" t="s">
        <v>365</v>
      </c>
      <c r="C44" s="301" t="s">
        <v>366</v>
      </c>
    </row>
    <row r="45" spans="1:3" x14ac:dyDescent="0.25">
      <c r="A45" s="275">
        <v>44</v>
      </c>
      <c r="B45" s="300" t="s">
        <v>94</v>
      </c>
      <c r="C45" s="287" t="s">
        <v>75</v>
      </c>
    </row>
    <row r="46" spans="1:3" x14ac:dyDescent="0.25">
      <c r="A46" s="275">
        <v>45</v>
      </c>
      <c r="B46" s="273" t="s">
        <v>95</v>
      </c>
      <c r="C46" s="287" t="s">
        <v>76</v>
      </c>
    </row>
    <row r="47" spans="1:3" x14ac:dyDescent="0.25">
      <c r="A47" s="275">
        <v>46</v>
      </c>
      <c r="B47" s="273" t="s">
        <v>96</v>
      </c>
      <c r="C47" s="287" t="s">
        <v>77</v>
      </c>
    </row>
    <row r="48" spans="1:3" x14ac:dyDescent="0.25">
      <c r="A48" s="275">
        <v>47</v>
      </c>
      <c r="B48" s="273" t="s">
        <v>97</v>
      </c>
      <c r="C48" s="288" t="s">
        <v>298</v>
      </c>
    </row>
    <row r="49" spans="1:3" x14ac:dyDescent="0.25">
      <c r="A49" s="275">
        <v>48</v>
      </c>
      <c r="B49" s="273" t="s">
        <v>98</v>
      </c>
      <c r="C49" s="288" t="s">
        <v>299</v>
      </c>
    </row>
    <row r="50" spans="1:3" x14ac:dyDescent="0.25">
      <c r="A50" s="275">
        <v>49</v>
      </c>
      <c r="B50" s="273" t="s">
        <v>99</v>
      </c>
      <c r="C50" s="288" t="s">
        <v>300</v>
      </c>
    </row>
    <row r="51" spans="1:3" x14ac:dyDescent="0.25">
      <c r="A51" s="275">
        <v>50</v>
      </c>
      <c r="B51" s="273" t="s">
        <v>100</v>
      </c>
      <c r="C51" s="289" t="s">
        <v>301</v>
      </c>
    </row>
    <row r="52" spans="1:3" x14ac:dyDescent="0.25">
      <c r="A52" s="275">
        <v>51</v>
      </c>
      <c r="B52" s="273" t="s">
        <v>101</v>
      </c>
      <c r="C52" s="290" t="s">
        <v>302</v>
      </c>
    </row>
    <row r="53" spans="1:3" x14ac:dyDescent="0.25">
      <c r="A53" s="275">
        <v>52</v>
      </c>
      <c r="B53" s="273" t="s">
        <v>102</v>
      </c>
      <c r="C53" s="290" t="s">
        <v>303</v>
      </c>
    </row>
    <row r="54" spans="1:3" x14ac:dyDescent="0.25">
      <c r="A54" s="275">
        <v>53</v>
      </c>
      <c r="B54" s="273" t="s">
        <v>103</v>
      </c>
      <c r="C54" s="290" t="s">
        <v>304</v>
      </c>
    </row>
    <row r="55" spans="1:3" x14ac:dyDescent="0.25">
      <c r="A55" s="275">
        <v>54</v>
      </c>
      <c r="B55" s="273" t="s">
        <v>104</v>
      </c>
      <c r="C55" s="290" t="s">
        <v>305</v>
      </c>
    </row>
    <row r="56" spans="1:3" x14ac:dyDescent="0.25">
      <c r="A56" s="275">
        <v>55</v>
      </c>
      <c r="B56" s="273" t="s">
        <v>105</v>
      </c>
      <c r="C56" s="290" t="s">
        <v>306</v>
      </c>
    </row>
    <row r="57" spans="1:3" x14ac:dyDescent="0.25">
      <c r="A57" s="275">
        <v>56</v>
      </c>
      <c r="B57" s="273" t="s">
        <v>106</v>
      </c>
      <c r="C57" s="290" t="s">
        <v>307</v>
      </c>
    </row>
    <row r="58" spans="1:3" x14ac:dyDescent="0.25">
      <c r="A58" s="275">
        <v>57</v>
      </c>
      <c r="B58" s="273" t="s">
        <v>107</v>
      </c>
      <c r="C58" s="290" t="s">
        <v>308</v>
      </c>
    </row>
    <row r="59" spans="1:3" x14ac:dyDescent="0.25">
      <c r="A59" s="275">
        <v>58</v>
      </c>
      <c r="B59" s="273" t="s">
        <v>108</v>
      </c>
      <c r="C59" s="291" t="s">
        <v>309</v>
      </c>
    </row>
    <row r="60" spans="1:3" x14ac:dyDescent="0.25">
      <c r="A60" s="275">
        <v>59</v>
      </c>
      <c r="B60" s="273" t="s">
        <v>109</v>
      </c>
      <c r="C60" s="292" t="s">
        <v>78</v>
      </c>
    </row>
    <row r="61" spans="1:3" x14ac:dyDescent="0.25">
      <c r="A61" s="275">
        <v>60</v>
      </c>
      <c r="B61" s="273" t="s">
        <v>110</v>
      </c>
      <c r="C61" s="293" t="s">
        <v>79</v>
      </c>
    </row>
    <row r="62" spans="1:3" x14ac:dyDescent="0.25">
      <c r="A62" s="275">
        <v>61</v>
      </c>
      <c r="B62" s="273" t="s">
        <v>111</v>
      </c>
      <c r="C62" s="293" t="s">
        <v>80</v>
      </c>
    </row>
    <row r="63" spans="1:3" x14ac:dyDescent="0.25">
      <c r="A63" s="275">
        <v>62</v>
      </c>
      <c r="B63" s="273" t="s">
        <v>112</v>
      </c>
      <c r="C63" s="293" t="s">
        <v>81</v>
      </c>
    </row>
    <row r="64" spans="1:3" x14ac:dyDescent="0.25">
      <c r="A64" s="275">
        <v>63</v>
      </c>
      <c r="B64" s="273" t="s">
        <v>113</v>
      </c>
      <c r="C64" s="293" t="s">
        <v>82</v>
      </c>
    </row>
    <row r="65" spans="1:3" x14ac:dyDescent="0.25">
      <c r="A65" s="275">
        <v>64</v>
      </c>
      <c r="B65" s="273" t="s">
        <v>114</v>
      </c>
      <c r="C65" s="290" t="s">
        <v>316</v>
      </c>
    </row>
    <row r="66" spans="1:3" x14ac:dyDescent="0.25">
      <c r="A66" s="275">
        <v>65</v>
      </c>
      <c r="B66" s="272" t="s">
        <v>158</v>
      </c>
      <c r="C66" s="282" t="s">
        <v>317</v>
      </c>
    </row>
    <row r="67" spans="1:3" x14ac:dyDescent="0.25">
      <c r="A67" s="275">
        <v>66</v>
      </c>
      <c r="B67" s="272" t="s">
        <v>159</v>
      </c>
      <c r="C67" s="282" t="s">
        <v>318</v>
      </c>
    </row>
    <row r="68" spans="1:3" x14ac:dyDescent="0.25">
      <c r="A68" s="275">
        <v>67</v>
      </c>
      <c r="B68" s="272" t="s">
        <v>160</v>
      </c>
      <c r="C68" s="282" t="s">
        <v>314</v>
      </c>
    </row>
    <row r="69" spans="1:3" x14ac:dyDescent="0.25">
      <c r="A69" s="275">
        <v>68</v>
      </c>
      <c r="B69" s="272" t="s">
        <v>161</v>
      </c>
      <c r="C69" s="282" t="s">
        <v>310</v>
      </c>
    </row>
    <row r="70" spans="1:3" x14ac:dyDescent="0.25">
      <c r="A70" s="275">
        <v>69</v>
      </c>
      <c r="B70" s="272" t="s">
        <v>162</v>
      </c>
      <c r="C70" s="294" t="s">
        <v>311</v>
      </c>
    </row>
    <row r="71" spans="1:3" x14ac:dyDescent="0.25">
      <c r="A71" s="275">
        <v>70</v>
      </c>
      <c r="B71" s="272" t="s">
        <v>163</v>
      </c>
      <c r="C71" s="294" t="s">
        <v>312</v>
      </c>
    </row>
    <row r="72" spans="1:3" x14ac:dyDescent="0.25">
      <c r="A72" s="275">
        <v>71</v>
      </c>
      <c r="B72" s="272" t="s">
        <v>164</v>
      </c>
      <c r="C72" s="294" t="s">
        <v>313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&amp;L&amp;F
&amp;A&amp;CFinanzantrag_SEK_V4_2_201015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69"/>
  <sheetViews>
    <sheetView topLeftCell="A37" zoomScale="80" zoomScaleNormal="80" workbookViewId="0">
      <selection activeCell="C9" sqref="C9:H9"/>
    </sheetView>
  </sheetViews>
  <sheetFormatPr baseColWidth="10" defaultColWidth="11.44140625" defaultRowHeight="13.2" x14ac:dyDescent="0.25"/>
  <cols>
    <col min="1" max="3" width="62.109375" style="1" bestFit="1" customWidth="1"/>
    <col min="4" max="16384" width="11.44140625" style="1"/>
  </cols>
  <sheetData>
    <row r="1" spans="1:3" x14ac:dyDescent="0.25">
      <c r="A1" s="183" t="s">
        <v>90</v>
      </c>
      <c r="B1" s="184" t="s">
        <v>91</v>
      </c>
      <c r="C1" s="185" t="s">
        <v>92</v>
      </c>
    </row>
    <row r="2" spans="1:3" x14ac:dyDescent="0.25">
      <c r="A2" s="221" t="s">
        <v>66</v>
      </c>
      <c r="B2" s="221" t="s">
        <v>66</v>
      </c>
      <c r="C2" s="218" t="s">
        <v>54</v>
      </c>
    </row>
    <row r="3" spans="1:3" x14ac:dyDescent="0.25">
      <c r="A3" s="221" t="s">
        <v>64</v>
      </c>
      <c r="B3" s="221" t="s">
        <v>64</v>
      </c>
      <c r="C3" s="219" t="s">
        <v>322</v>
      </c>
    </row>
    <row r="4" spans="1:3" x14ac:dyDescent="0.25">
      <c r="A4" s="260" t="s">
        <v>359</v>
      </c>
      <c r="B4" s="221" t="s">
        <v>62</v>
      </c>
      <c r="C4" s="219" t="s">
        <v>323</v>
      </c>
    </row>
    <row r="5" spans="1:3" x14ac:dyDescent="0.25">
      <c r="A5" s="221" t="s">
        <v>60</v>
      </c>
      <c r="B5" s="221" t="s">
        <v>60</v>
      </c>
      <c r="C5" s="218" t="s">
        <v>52</v>
      </c>
    </row>
    <row r="6" spans="1:3" ht="13.8" x14ac:dyDescent="0.3">
      <c r="A6" s="222" t="s">
        <v>346</v>
      </c>
      <c r="B6" s="222" t="s">
        <v>346</v>
      </c>
      <c r="C6" s="217" t="s">
        <v>324</v>
      </c>
    </row>
    <row r="7" spans="1:3" x14ac:dyDescent="0.25">
      <c r="A7" s="217" t="s">
        <v>347</v>
      </c>
      <c r="B7" s="217" t="s">
        <v>347</v>
      </c>
      <c r="C7" s="219" t="s">
        <v>50</v>
      </c>
    </row>
    <row r="8" spans="1:3" x14ac:dyDescent="0.25">
      <c r="A8" s="217" t="s">
        <v>348</v>
      </c>
      <c r="B8" s="217" t="s">
        <v>348</v>
      </c>
      <c r="C8" s="219" t="s">
        <v>48</v>
      </c>
    </row>
    <row r="9" spans="1:3" x14ac:dyDescent="0.25">
      <c r="A9" s="221" t="s">
        <v>58</v>
      </c>
      <c r="B9" s="223" t="s">
        <v>151</v>
      </c>
      <c r="C9" s="218" t="s">
        <v>46</v>
      </c>
    </row>
    <row r="10" spans="1:3" x14ac:dyDescent="0.25">
      <c r="A10" s="221" t="s">
        <v>56</v>
      </c>
      <c r="B10" s="224" t="s">
        <v>94</v>
      </c>
      <c r="C10" s="218" t="s">
        <v>268</v>
      </c>
    </row>
    <row r="11" spans="1:3" x14ac:dyDescent="0.25">
      <c r="A11" s="219" t="s">
        <v>54</v>
      </c>
      <c r="B11" s="225" t="s">
        <v>95</v>
      </c>
      <c r="C11" s="219" t="s">
        <v>44</v>
      </c>
    </row>
    <row r="12" spans="1:3" x14ac:dyDescent="0.25">
      <c r="A12" s="219" t="s">
        <v>52</v>
      </c>
      <c r="B12" s="225" t="s">
        <v>96</v>
      </c>
      <c r="C12" s="219" t="s">
        <v>42</v>
      </c>
    </row>
    <row r="13" spans="1:3" x14ac:dyDescent="0.25">
      <c r="A13" s="227" t="s">
        <v>324</v>
      </c>
      <c r="B13" s="225" t="s">
        <v>97</v>
      </c>
      <c r="C13" s="218" t="s">
        <v>40</v>
      </c>
    </row>
    <row r="14" spans="1:3" x14ac:dyDescent="0.25">
      <c r="A14" s="219" t="s">
        <v>50</v>
      </c>
      <c r="B14" s="224" t="s">
        <v>98</v>
      </c>
      <c r="C14" s="226" t="s">
        <v>151</v>
      </c>
    </row>
    <row r="15" spans="1:3" x14ac:dyDescent="0.25">
      <c r="A15" s="219" t="s">
        <v>48</v>
      </c>
      <c r="B15" s="224" t="s">
        <v>99</v>
      </c>
      <c r="C15" s="220" t="s">
        <v>94</v>
      </c>
    </row>
    <row r="16" spans="1:3" x14ac:dyDescent="0.25">
      <c r="A16" s="218" t="s">
        <v>46</v>
      </c>
      <c r="B16" s="225" t="s">
        <v>100</v>
      </c>
      <c r="C16" s="220" t="s">
        <v>95</v>
      </c>
    </row>
    <row r="17" spans="1:3" x14ac:dyDescent="0.25">
      <c r="A17" s="218" t="s">
        <v>268</v>
      </c>
      <c r="B17" s="225" t="s">
        <v>101</v>
      </c>
      <c r="C17" s="220" t="s">
        <v>96</v>
      </c>
    </row>
    <row r="18" spans="1:3" x14ac:dyDescent="0.25">
      <c r="A18" s="218" t="s">
        <v>44</v>
      </c>
      <c r="B18" s="224" t="s">
        <v>102</v>
      </c>
      <c r="C18" s="220" t="s">
        <v>97</v>
      </c>
    </row>
    <row r="19" spans="1:3" x14ac:dyDescent="0.25">
      <c r="A19" s="218" t="s">
        <v>42</v>
      </c>
      <c r="B19" s="224" t="s">
        <v>103</v>
      </c>
      <c r="C19" s="220" t="s">
        <v>98</v>
      </c>
    </row>
    <row r="20" spans="1:3" x14ac:dyDescent="0.25">
      <c r="A20" s="218" t="s">
        <v>40</v>
      </c>
      <c r="B20" s="224" t="s">
        <v>104</v>
      </c>
      <c r="C20" s="220" t="s">
        <v>99</v>
      </c>
    </row>
    <row r="21" spans="1:3" x14ac:dyDescent="0.25">
      <c r="A21" s="228" t="s">
        <v>38</v>
      </c>
      <c r="B21" s="224" t="s">
        <v>105</v>
      </c>
      <c r="C21" s="220" t="s">
        <v>100</v>
      </c>
    </row>
    <row r="22" spans="1:3" x14ac:dyDescent="0.25">
      <c r="A22" s="228" t="s">
        <v>36</v>
      </c>
      <c r="B22" s="224" t="s">
        <v>106</v>
      </c>
      <c r="C22" s="220" t="s">
        <v>101</v>
      </c>
    </row>
    <row r="23" spans="1:3" x14ac:dyDescent="0.25">
      <c r="A23" s="228" t="s">
        <v>34</v>
      </c>
      <c r="B23" s="225" t="s">
        <v>107</v>
      </c>
      <c r="C23" s="220" t="s">
        <v>102</v>
      </c>
    </row>
    <row r="24" spans="1:3" x14ac:dyDescent="0.25">
      <c r="A24" s="228" t="s">
        <v>32</v>
      </c>
      <c r="B24" s="225" t="s">
        <v>108</v>
      </c>
      <c r="C24" s="220" t="s">
        <v>103</v>
      </c>
    </row>
    <row r="25" spans="1:3" x14ac:dyDescent="0.25">
      <c r="A25" s="228" t="s">
        <v>30</v>
      </c>
      <c r="B25" s="225" t="s">
        <v>109</v>
      </c>
      <c r="C25" s="220" t="s">
        <v>104</v>
      </c>
    </row>
    <row r="26" spans="1:3" x14ac:dyDescent="0.25">
      <c r="A26" s="228" t="s">
        <v>28</v>
      </c>
      <c r="B26" s="225" t="s">
        <v>110</v>
      </c>
      <c r="C26" s="220" t="s">
        <v>105</v>
      </c>
    </row>
    <row r="27" spans="1:3" x14ac:dyDescent="0.25">
      <c r="A27" s="228" t="s">
        <v>26</v>
      </c>
      <c r="B27" s="225" t="s">
        <v>111</v>
      </c>
      <c r="C27" s="220" t="s">
        <v>106</v>
      </c>
    </row>
    <row r="28" spans="1:3" x14ac:dyDescent="0.25">
      <c r="A28" s="228" t="s">
        <v>24</v>
      </c>
      <c r="B28" s="225" t="s">
        <v>112</v>
      </c>
      <c r="C28" s="220" t="s">
        <v>107</v>
      </c>
    </row>
    <row r="29" spans="1:3" x14ac:dyDescent="0.25">
      <c r="A29" s="228" t="s">
        <v>22</v>
      </c>
      <c r="B29" s="225" t="s">
        <v>113</v>
      </c>
      <c r="C29" s="220" t="s">
        <v>108</v>
      </c>
    </row>
    <row r="30" spans="1:3" x14ac:dyDescent="0.25">
      <c r="A30" s="228" t="s">
        <v>20</v>
      </c>
      <c r="B30" s="225" t="s">
        <v>114</v>
      </c>
      <c r="C30" s="220" t="s">
        <v>109</v>
      </c>
    </row>
    <row r="31" spans="1:3" x14ac:dyDescent="0.25">
      <c r="A31" s="228" t="s">
        <v>18</v>
      </c>
      <c r="B31" s="229"/>
      <c r="C31" s="220" t="s">
        <v>110</v>
      </c>
    </row>
    <row r="32" spans="1:3" x14ac:dyDescent="0.25">
      <c r="A32" s="228" t="s">
        <v>16</v>
      </c>
      <c r="B32" s="229"/>
      <c r="C32" s="220" t="s">
        <v>111</v>
      </c>
    </row>
    <row r="33" spans="1:3" x14ac:dyDescent="0.25">
      <c r="A33" s="228" t="s">
        <v>14</v>
      </c>
      <c r="B33" s="229"/>
      <c r="C33" s="220" t="s">
        <v>112</v>
      </c>
    </row>
    <row r="34" spans="1:3" x14ac:dyDescent="0.25">
      <c r="A34" s="228" t="s">
        <v>12</v>
      </c>
      <c r="B34" s="229"/>
      <c r="C34" s="220" t="s">
        <v>113</v>
      </c>
    </row>
    <row r="35" spans="1:3" x14ac:dyDescent="0.25">
      <c r="A35" s="230" t="s">
        <v>10</v>
      </c>
      <c r="B35" s="229"/>
      <c r="C35" s="220" t="s">
        <v>114</v>
      </c>
    </row>
    <row r="36" spans="1:3" x14ac:dyDescent="0.25">
      <c r="A36" s="228" t="s">
        <v>8</v>
      </c>
      <c r="B36" s="229"/>
      <c r="C36" s="219" t="s">
        <v>158</v>
      </c>
    </row>
    <row r="37" spans="1:3" x14ac:dyDescent="0.25">
      <c r="A37" s="228" t="s">
        <v>150</v>
      </c>
      <c r="B37" s="229"/>
      <c r="C37" s="219" t="s">
        <v>159</v>
      </c>
    </row>
    <row r="38" spans="1:3" x14ac:dyDescent="0.25">
      <c r="A38" s="230" t="s">
        <v>6</v>
      </c>
      <c r="B38" s="229"/>
      <c r="C38" s="219" t="s">
        <v>160</v>
      </c>
    </row>
    <row r="39" spans="1:3" x14ac:dyDescent="0.25">
      <c r="A39" s="298" t="s">
        <v>363</v>
      </c>
      <c r="B39" s="229"/>
      <c r="C39" s="219" t="s">
        <v>161</v>
      </c>
    </row>
    <row r="40" spans="1:3" x14ac:dyDescent="0.25">
      <c r="A40" s="302" t="s">
        <v>364</v>
      </c>
      <c r="B40" s="229"/>
      <c r="C40" s="219" t="s">
        <v>162</v>
      </c>
    </row>
    <row r="41" spans="1:3" x14ac:dyDescent="0.25">
      <c r="A41" s="302" t="s">
        <v>365</v>
      </c>
      <c r="B41" s="229"/>
      <c r="C41" s="219" t="s">
        <v>163</v>
      </c>
    </row>
    <row r="42" spans="1:3" x14ac:dyDescent="0.25">
      <c r="A42" s="300" t="s">
        <v>94</v>
      </c>
      <c r="B42" s="229"/>
      <c r="C42" s="219" t="s">
        <v>164</v>
      </c>
    </row>
    <row r="43" spans="1:3" ht="14.4" x14ac:dyDescent="0.3">
      <c r="A43" s="273" t="s">
        <v>95</v>
      </c>
      <c r="B43" s="229"/>
      <c r="C43" s="165"/>
    </row>
    <row r="44" spans="1:3" ht="14.4" x14ac:dyDescent="0.3">
      <c r="A44" s="273" t="s">
        <v>96</v>
      </c>
      <c r="B44" s="229"/>
      <c r="C44" s="165"/>
    </row>
    <row r="45" spans="1:3" ht="14.4" x14ac:dyDescent="0.3">
      <c r="A45" s="273" t="s">
        <v>97</v>
      </c>
      <c r="B45" s="229"/>
      <c r="C45" s="165"/>
    </row>
    <row r="46" spans="1:3" ht="14.4" x14ac:dyDescent="0.3">
      <c r="A46" s="273" t="s">
        <v>98</v>
      </c>
      <c r="B46" s="229"/>
      <c r="C46" s="165"/>
    </row>
    <row r="47" spans="1:3" ht="14.4" x14ac:dyDescent="0.3">
      <c r="A47" s="273" t="s">
        <v>99</v>
      </c>
      <c r="B47" s="229"/>
      <c r="C47" s="165"/>
    </row>
    <row r="48" spans="1:3" ht="14.4" x14ac:dyDescent="0.3">
      <c r="A48" s="273" t="s">
        <v>100</v>
      </c>
      <c r="B48" s="229"/>
      <c r="C48" s="165"/>
    </row>
    <row r="49" spans="1:3" ht="14.4" x14ac:dyDescent="0.3">
      <c r="A49" s="273" t="s">
        <v>101</v>
      </c>
      <c r="B49" s="165"/>
      <c r="C49" s="165"/>
    </row>
    <row r="50" spans="1:3" ht="14.4" x14ac:dyDescent="0.3">
      <c r="A50" s="273" t="s">
        <v>102</v>
      </c>
      <c r="C50" s="165"/>
    </row>
    <row r="51" spans="1:3" x14ac:dyDescent="0.25">
      <c r="A51" s="273" t="s">
        <v>103</v>
      </c>
    </row>
    <row r="52" spans="1:3" x14ac:dyDescent="0.25">
      <c r="A52" s="273" t="s">
        <v>104</v>
      </c>
    </row>
    <row r="53" spans="1:3" x14ac:dyDescent="0.25">
      <c r="A53" s="273" t="s">
        <v>105</v>
      </c>
    </row>
    <row r="54" spans="1:3" x14ac:dyDescent="0.25">
      <c r="A54" s="273" t="s">
        <v>106</v>
      </c>
    </row>
    <row r="55" spans="1:3" x14ac:dyDescent="0.25">
      <c r="A55" s="273" t="s">
        <v>107</v>
      </c>
    </row>
    <row r="56" spans="1:3" x14ac:dyDescent="0.25">
      <c r="A56" s="273" t="s">
        <v>108</v>
      </c>
    </row>
    <row r="57" spans="1:3" x14ac:dyDescent="0.25">
      <c r="A57" s="273" t="s">
        <v>109</v>
      </c>
    </row>
    <row r="58" spans="1:3" x14ac:dyDescent="0.25">
      <c r="A58" s="273" t="s">
        <v>110</v>
      </c>
    </row>
    <row r="59" spans="1:3" x14ac:dyDescent="0.25">
      <c r="A59" s="273" t="s">
        <v>111</v>
      </c>
    </row>
    <row r="60" spans="1:3" x14ac:dyDescent="0.25">
      <c r="A60" s="273" t="s">
        <v>112</v>
      </c>
    </row>
    <row r="61" spans="1:3" x14ac:dyDescent="0.25">
      <c r="A61" s="273" t="s">
        <v>113</v>
      </c>
    </row>
    <row r="62" spans="1:3" x14ac:dyDescent="0.25">
      <c r="A62" s="273" t="s">
        <v>114</v>
      </c>
    </row>
    <row r="63" spans="1:3" x14ac:dyDescent="0.25">
      <c r="A63" s="272" t="s">
        <v>158</v>
      </c>
    </row>
    <row r="64" spans="1:3" x14ac:dyDescent="0.25">
      <c r="A64" s="272" t="s">
        <v>159</v>
      </c>
    </row>
    <row r="65" spans="1:1" x14ac:dyDescent="0.25">
      <c r="A65" s="272" t="s">
        <v>160</v>
      </c>
    </row>
    <row r="66" spans="1:1" x14ac:dyDescent="0.25">
      <c r="A66" s="272" t="s">
        <v>161</v>
      </c>
    </row>
    <row r="67" spans="1:1" x14ac:dyDescent="0.25">
      <c r="A67" s="272" t="s">
        <v>162</v>
      </c>
    </row>
    <row r="68" spans="1:1" x14ac:dyDescent="0.25">
      <c r="A68" s="272" t="s">
        <v>163</v>
      </c>
    </row>
    <row r="69" spans="1:1" x14ac:dyDescent="0.25">
      <c r="A69" s="272" t="s">
        <v>164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&amp;L&amp;F
&amp;A&amp;CFinanzantrag_SEK_V4_2_201015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24</vt:i4>
      </vt:variant>
    </vt:vector>
  </HeadingPairs>
  <TitlesOfParts>
    <vt:vector size="35" baseType="lpstr">
      <vt:lpstr>Deckblatt</vt:lpstr>
      <vt:lpstr>Plandaten-Teilnehmende</vt:lpstr>
      <vt:lpstr>Plandaten-Beratene</vt:lpstr>
      <vt:lpstr>FP Träger</vt:lpstr>
      <vt:lpstr>Gesamt-Ausgaben</vt:lpstr>
      <vt:lpstr>Gesamt-Refinanz</vt:lpstr>
      <vt:lpstr>Zusammenfassung</vt:lpstr>
      <vt:lpstr>Nachschlagen</vt:lpstr>
      <vt:lpstr>Info-Blatt</vt:lpstr>
      <vt:lpstr>Drop Down</vt:lpstr>
      <vt:lpstr>Versionen</vt:lpstr>
      <vt:lpstr>Antragsverfahren</vt:lpstr>
      <vt:lpstr>Bezeichnung_Kostenart</vt:lpstr>
      <vt:lpstr>bis</vt:lpstr>
      <vt:lpstr>Deckblatt!Druckbereich</vt:lpstr>
      <vt:lpstr>'FP Träger'!Druckbereich</vt:lpstr>
      <vt:lpstr>'Gesamt-Ausgaben'!Druckbereich</vt:lpstr>
      <vt:lpstr>'Gesamt-Refinanz'!Druckbereich</vt:lpstr>
      <vt:lpstr>'Plandaten-Beratene'!Druckbereich</vt:lpstr>
      <vt:lpstr>'Plandaten-Teilnehmende'!Druckbereich</vt:lpstr>
      <vt:lpstr>Zusammenfassung!Druckbereich</vt:lpstr>
      <vt:lpstr>'FP Träger'!Drucktitel</vt:lpstr>
      <vt:lpstr>'Gesamt-Ausgaben'!Drucktitel</vt:lpstr>
      <vt:lpstr>'Gesamt-Refinanz'!Drucktitel</vt:lpstr>
      <vt:lpstr>Einheit_kofi</vt:lpstr>
      <vt:lpstr>Einheit_SEK</vt:lpstr>
      <vt:lpstr>Fehlbedarf</vt:lpstr>
      <vt:lpstr>Fehlbedarf_Plus</vt:lpstr>
      <vt:lpstr>Finanzierung</vt:lpstr>
      <vt:lpstr>Intervention</vt:lpstr>
      <vt:lpstr>Intervention_Fond</vt:lpstr>
      <vt:lpstr>LaufzeitMonate</vt:lpstr>
      <vt:lpstr>Pauschale</vt:lpstr>
      <vt:lpstr>Standardeinheitskosten</vt:lpstr>
      <vt:lpstr>von</vt:lpstr>
    </vt:vector>
  </TitlesOfParts>
  <Company>Die Senatorin für Wirtschaft, Arbeit und Europa, Abteilung 2 Arbeit, ESF-zwischengeschaltete Stelle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Finanzantrag SEK</dc:title>
  <dc:creator>Thorsten Andre</dc:creator>
  <cp:keywords>Finanzantrag_SEK_V4_5_210415</cp:keywords>
  <dc:description>Am 11.05.2021 wurden die Drop-Down-Werte für die Interventionen C 1.7.1 und C 2.7.1 un die fehlenden Fondsinformationen ergänzt._x000d_
Die Datei war unter Finanzantrag_SEK_V4_5_21045 freigegeben worden und wird nun als Finanzantrag_SEK_V4_5_210415 veröffentlicht.</dc:description>
  <cp:lastModifiedBy>Thorsten André</cp:lastModifiedBy>
  <cp:lastPrinted>2021-04-15T09:09:15Z</cp:lastPrinted>
  <dcterms:created xsi:type="dcterms:W3CDTF">2014-03-11T14:42:48Z</dcterms:created>
  <dcterms:modified xsi:type="dcterms:W3CDTF">2021-05-11T13:09:11Z</dcterms:modified>
</cp:coreProperties>
</file>