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updateLinks="never" codeName="DieseArbeitsmappe"/>
  <mc:AlternateContent xmlns:mc="http://schemas.openxmlformats.org/markup-compatibility/2006">
    <mc:Choice Requires="x15">
      <x15ac:absPath xmlns:x15ac="http://schemas.microsoft.com/office/spreadsheetml/2010/11/ac" url="C:\Users\thorsten.andre\Desktop\"/>
    </mc:Choice>
  </mc:AlternateContent>
  <xr:revisionPtr revIDLastSave="0" documentId="13_ncr:1_{4448B75D-67E7-4069-B879-175435217432}" xr6:coauthVersionLast="47" xr6:coauthVersionMax="47" xr10:uidLastSave="{00000000-0000-0000-0000-000000000000}"/>
  <workbookProtection workbookAlgorithmName="SHA-512" workbookHashValue="hQ4GNgSDAD/39tohbmK9TgwyihbsrPjCRTUPxOyEwrUFqQMZmSrZhcUbLk2EnTcd/3QktM8cvdV+oiJlE2uPoA==" workbookSaltValue="hAMj2DRGHtiXb9C6bVtTzw==" workbookSpinCount="100000" lockStructure="1"/>
  <bookViews>
    <workbookView xWindow="-108" yWindow="-108" windowWidth="23256" windowHeight="12456" xr2:uid="{00000000-000D-0000-FFFF-FFFF00000000}"/>
  </bookViews>
  <sheets>
    <sheet name="Eingruppierung" sheetId="1" r:id="rId1"/>
    <sheet name="Stellenbeschreibung" sheetId="5" r:id="rId2"/>
    <sheet name="Nachschlagen" sheetId="3" state="hidden" r:id="rId3"/>
    <sheet name="Versionen" sheetId="12" state="hidden" r:id="rId4"/>
  </sheets>
  <definedNames>
    <definedName name="Anteil">Nachschlagen!$A$2:$A$5</definedName>
    <definedName name="_xlnm.Print_Area" localSheetId="0">Eingruppierung!$A$1:$L$137</definedName>
    <definedName name="_xlnm.Print_Area" localSheetId="1">Stellenbeschreibung!$A$1:$F$56</definedName>
    <definedName name="_xlnm.Print_Titles" localSheetId="0">Eingruppierung!$1:$1</definedName>
    <definedName name="frage_geschl_personal">Nachschlagen!$D$2:$D$5</definedName>
    <definedName name="Matrix_Anteil">Nachschlagen!$A$2:$B$5</definedName>
    <definedName name="Z_91B999BD_A45E_4103_8F8C_38A583DF81BF_.wvu.PrintArea" localSheetId="0" hidden="1">Eingruppierung!$A$1:$F$137</definedName>
    <definedName name="Z_91B999BD_A45E_4103_8F8C_38A583DF81BF_.wvu.PrintArea" localSheetId="1" hidden="1">Stellenbeschreibung!$A$1:$F$50</definedName>
    <definedName name="Z_91B999BD_A45E_4103_8F8C_38A583DF81BF_.wvu.Rows" localSheetId="0" hidden="1">Eingruppierung!#REF!</definedName>
    <definedName name="Z_91B999BD_A45E_4103_8F8C_38A583DF81BF_.wvu.Rows" localSheetId="1" hidden="1">Stellenbeschreibung!$2:$2</definedName>
    <definedName name="Z_BC796871_DDA2_4098_9637_F2C181100176_.wvu.PrintArea" localSheetId="0" hidden="1">Eingruppierung!$A$1:$F$137</definedName>
    <definedName name="Z_BC796871_DDA2_4098_9637_F2C181100176_.wvu.PrintArea" localSheetId="1" hidden="1">Stellenbeschreibung!$A$1:$F$28</definedName>
    <definedName name="Z_BC796871_DDA2_4098_9637_F2C181100176_.wvu.Rows" localSheetId="0" hidden="1">Eingruppierung!#REF!</definedName>
    <definedName name="Z_BC796871_DDA2_4098_9637_F2C181100176_.wvu.Rows" localSheetId="1" hidden="1">Stellenbeschreibung!$2:$2</definedName>
  </definedNames>
  <calcPr calcId="191029"/>
  <customWorkbookViews>
    <customWorkbookView name="Thorsten André - Persönliche Ansicht" guid="{91B999BD-A45E-4103-8F8C-38A583DF81BF}" mergeInterval="0" personalView="1" maximized="1" windowWidth="1680" windowHeight="760" activeSheetId="1"/>
    <customWorkbookView name="antje stuve - Persönliche Ansicht" guid="{BC796871-DDA2-4098-9637-F2C181100176}" mergeInterval="0" personalView="1" maximized="1" windowWidth="1024" windowHeight="585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7" i="1" l="1"/>
  <c r="E107" i="1"/>
  <c r="F107" i="1"/>
  <c r="G107" i="1"/>
  <c r="H107" i="1"/>
  <c r="I107" i="1"/>
  <c r="J107" i="1"/>
  <c r="K107" i="1"/>
  <c r="L107" i="1"/>
  <c r="F134" i="1"/>
  <c r="C135" i="1"/>
  <c r="C134" i="1"/>
  <c r="C132" i="1"/>
  <c r="C131" i="1"/>
  <c r="C130" i="1"/>
  <c r="C129" i="1"/>
  <c r="D92" i="1"/>
  <c r="D29" i="1"/>
  <c r="E111" i="1"/>
  <c r="F111" i="1"/>
  <c r="G111" i="1"/>
  <c r="H111" i="1"/>
  <c r="I111" i="1"/>
  <c r="J111" i="1"/>
  <c r="K111" i="1"/>
  <c r="L111" i="1"/>
  <c r="E92" i="1"/>
  <c r="F92" i="1"/>
  <c r="G92" i="1"/>
  <c r="H92" i="1"/>
  <c r="I92" i="1"/>
  <c r="J92" i="1"/>
  <c r="K92" i="1"/>
  <c r="L92" i="1"/>
  <c r="C92" i="1"/>
  <c r="J53" i="1" l="1"/>
  <c r="K53" i="1"/>
  <c r="L53" i="1"/>
  <c r="J76" i="1" l="1"/>
  <c r="K76" i="1"/>
  <c r="L76" i="1"/>
  <c r="J57" i="1"/>
  <c r="K57" i="1"/>
  <c r="L57" i="1"/>
  <c r="J54" i="1"/>
  <c r="K54" i="1"/>
  <c r="L54" i="1"/>
  <c r="J46" i="1"/>
  <c r="K46" i="1"/>
  <c r="L46" i="1"/>
  <c r="K29" i="1" l="1"/>
  <c r="J29" i="1"/>
  <c r="K28" i="1"/>
  <c r="J28" i="1"/>
  <c r="K27" i="1"/>
  <c r="J27" i="1"/>
  <c r="I27" i="1"/>
  <c r="H27" i="1"/>
  <c r="K26" i="1"/>
  <c r="J26" i="1"/>
  <c r="F26" i="1"/>
  <c r="L25" i="1"/>
  <c r="K25" i="1"/>
  <c r="J25" i="1"/>
  <c r="I25" i="1"/>
  <c r="H25" i="1"/>
  <c r="G25" i="1"/>
  <c r="F25" i="1"/>
  <c r="E25" i="1"/>
  <c r="D25" i="1"/>
  <c r="C25" i="1"/>
  <c r="L24" i="1"/>
  <c r="L27" i="1" s="1"/>
  <c r="K24" i="1"/>
  <c r="J24" i="1"/>
  <c r="I24" i="1"/>
  <c r="H24" i="1"/>
  <c r="G24" i="1"/>
  <c r="G27" i="1" s="1"/>
  <c r="F24" i="1"/>
  <c r="F27" i="1" s="1"/>
  <c r="F28" i="1" s="1"/>
  <c r="E24" i="1"/>
  <c r="D24" i="1"/>
  <c r="D22" i="1" s="1"/>
  <c r="C24" i="1"/>
  <c r="C27" i="1" s="1"/>
  <c r="K23" i="1"/>
  <c r="J23" i="1"/>
  <c r="K22" i="1"/>
  <c r="J22" i="1"/>
  <c r="I22" i="1"/>
  <c r="F22" i="1"/>
  <c r="K21" i="1"/>
  <c r="J21" i="1"/>
  <c r="K20" i="1"/>
  <c r="J20" i="1"/>
  <c r="K19" i="1"/>
  <c r="J19" i="1"/>
  <c r="I19" i="1"/>
  <c r="H19" i="1"/>
  <c r="K18" i="1"/>
  <c r="J18" i="1"/>
  <c r="L17" i="1"/>
  <c r="L21" i="1" s="1"/>
  <c r="K17" i="1"/>
  <c r="J17" i="1"/>
  <c r="I17" i="1"/>
  <c r="I21" i="1" s="1"/>
  <c r="H17" i="1"/>
  <c r="H21" i="1" s="1"/>
  <c r="G17" i="1"/>
  <c r="G19" i="1" s="1"/>
  <c r="F17" i="1"/>
  <c r="F19" i="1" s="1"/>
  <c r="E17" i="1"/>
  <c r="E19" i="1" s="1"/>
  <c r="D17" i="1"/>
  <c r="D21" i="1" s="1"/>
  <c r="C17" i="1"/>
  <c r="C21" i="1" s="1"/>
  <c r="L16" i="1"/>
  <c r="L18" i="1" s="1"/>
  <c r="K16" i="1"/>
  <c r="J16" i="1"/>
  <c r="I16" i="1"/>
  <c r="I18" i="1" s="1"/>
  <c r="H16" i="1"/>
  <c r="H18" i="1" s="1"/>
  <c r="G16" i="1"/>
  <c r="G18" i="1" s="1"/>
  <c r="F16" i="1"/>
  <c r="F18" i="1" s="1"/>
  <c r="E16" i="1"/>
  <c r="D16" i="1"/>
  <c r="C16" i="1"/>
  <c r="J112" i="1" l="1"/>
  <c r="K112" i="1"/>
  <c r="C18" i="1"/>
  <c r="F20" i="1"/>
  <c r="I23" i="1"/>
  <c r="H26" i="1"/>
  <c r="H28" i="1" s="1"/>
  <c r="I26" i="1"/>
  <c r="I28" i="1" s="1"/>
  <c r="G20" i="1"/>
  <c r="H20" i="1"/>
  <c r="I20" i="1"/>
  <c r="G22" i="1"/>
  <c r="G26" i="1"/>
  <c r="G28" i="1" s="1"/>
  <c r="F21" i="1"/>
  <c r="F23" i="1" s="1"/>
  <c r="F29" i="1" s="1"/>
  <c r="H22" i="1"/>
  <c r="H23" i="1" s="1"/>
  <c r="G21" i="1"/>
  <c r="D18" i="1"/>
  <c r="E18" i="1"/>
  <c r="E26" i="1"/>
  <c r="E22" i="1"/>
  <c r="E21" i="1"/>
  <c r="E23" i="1" s="1"/>
  <c r="E27" i="1"/>
  <c r="L19" i="1"/>
  <c r="L20" i="1" s="1"/>
  <c r="L22" i="1"/>
  <c r="L23" i="1" s="1"/>
  <c r="L26" i="1"/>
  <c r="L28" i="1" s="1"/>
  <c r="D23" i="1"/>
  <c r="D19" i="1"/>
  <c r="D26" i="1"/>
  <c r="D27" i="1"/>
  <c r="C22" i="1"/>
  <c r="C23" i="1" s="1"/>
  <c r="C26" i="1"/>
  <c r="C28" i="1" s="1"/>
  <c r="C19" i="1"/>
  <c r="K65" i="1"/>
  <c r="J65" i="1"/>
  <c r="C20" i="1" l="1"/>
  <c r="E20" i="1"/>
  <c r="D20" i="1"/>
  <c r="I29" i="1"/>
  <c r="F57" i="1"/>
  <c r="F112" i="1"/>
  <c r="E28" i="1"/>
  <c r="E29" i="1" s="1"/>
  <c r="H29" i="1"/>
  <c r="G23" i="1"/>
  <c r="G29" i="1" s="1"/>
  <c r="D28" i="1"/>
  <c r="L29" i="1"/>
  <c r="C29" i="1"/>
  <c r="D52" i="1"/>
  <c r="E52" i="1"/>
  <c r="F52" i="1"/>
  <c r="F53" i="1" s="1"/>
  <c r="G52" i="1"/>
  <c r="H52" i="1"/>
  <c r="H53" i="1" s="1"/>
  <c r="I52" i="1"/>
  <c r="J52" i="1"/>
  <c r="K52" i="1"/>
  <c r="L52" i="1"/>
  <c r="C52" i="1"/>
  <c r="D57" i="1" l="1"/>
  <c r="C57" i="1"/>
  <c r="I57" i="1"/>
  <c r="L112" i="1"/>
  <c r="G53" i="1"/>
  <c r="E53" i="1"/>
  <c r="I112" i="1"/>
  <c r="G112" i="1"/>
  <c r="G57" i="1"/>
  <c r="E112" i="1"/>
  <c r="E57" i="1"/>
  <c r="H112" i="1"/>
  <c r="H57" i="1"/>
  <c r="C112" i="1"/>
  <c r="D112" i="1"/>
  <c r="D74" i="1"/>
  <c r="E74" i="1"/>
  <c r="F74" i="1"/>
  <c r="G74" i="1"/>
  <c r="H74" i="1"/>
  <c r="I74" i="1"/>
  <c r="J74" i="1"/>
  <c r="K74" i="1"/>
  <c r="L74" i="1"/>
  <c r="C74" i="1"/>
  <c r="C33" i="1" l="1"/>
  <c r="D63" i="1"/>
  <c r="E63" i="1"/>
  <c r="F63" i="1"/>
  <c r="G63" i="1"/>
  <c r="H63" i="1"/>
  <c r="I63" i="1"/>
  <c r="J63" i="1"/>
  <c r="K63" i="1"/>
  <c r="L63" i="1"/>
  <c r="C63" i="1"/>
  <c r="G40" i="1"/>
  <c r="H40" i="1"/>
  <c r="I40" i="1"/>
  <c r="J40" i="1"/>
  <c r="K40" i="1"/>
  <c r="L40" i="1"/>
  <c r="C44" i="1"/>
  <c r="D44" i="1"/>
  <c r="E44" i="1"/>
  <c r="F44" i="1"/>
  <c r="G44" i="1"/>
  <c r="H44" i="1"/>
  <c r="I44" i="1"/>
  <c r="J44" i="1"/>
  <c r="K44" i="1"/>
  <c r="L44" i="1"/>
  <c r="E40" i="1"/>
  <c r="F40" i="1"/>
  <c r="D40" i="1"/>
  <c r="D35" i="1" l="1"/>
  <c r="E35" i="1"/>
  <c r="E104" i="1" s="1"/>
  <c r="E110" i="1" s="1"/>
  <c r="F35" i="1"/>
  <c r="F104" i="1" s="1"/>
  <c r="F110" i="1" s="1"/>
  <c r="G35" i="1"/>
  <c r="G104" i="1" s="1"/>
  <c r="G110" i="1" s="1"/>
  <c r="H35" i="1"/>
  <c r="H104" i="1" s="1"/>
  <c r="H110" i="1" s="1"/>
  <c r="I35" i="1"/>
  <c r="J35" i="1"/>
  <c r="J104" i="1" s="1"/>
  <c r="J110" i="1" s="1"/>
  <c r="K35" i="1"/>
  <c r="K104" i="1" s="1"/>
  <c r="K110" i="1" s="1"/>
  <c r="L35" i="1"/>
  <c r="L104" i="1" s="1"/>
  <c r="L110" i="1" s="1"/>
  <c r="C35" i="1"/>
  <c r="D34" i="1"/>
  <c r="E34" i="1"/>
  <c r="F34" i="1"/>
  <c r="G34" i="1"/>
  <c r="H34" i="1"/>
  <c r="I34" i="1"/>
  <c r="J34" i="1"/>
  <c r="K34" i="1"/>
  <c r="L34" i="1"/>
  <c r="C34" i="1"/>
  <c r="C45" i="1" s="1"/>
  <c r="D33" i="1"/>
  <c r="E33" i="1"/>
  <c r="F33" i="1"/>
  <c r="G33" i="1"/>
  <c r="H33" i="1"/>
  <c r="I33" i="1"/>
  <c r="J33" i="1"/>
  <c r="K33" i="1"/>
  <c r="L33" i="1"/>
  <c r="D104" i="1" l="1"/>
  <c r="D53" i="1"/>
  <c r="I53" i="1"/>
  <c r="I104" i="1"/>
  <c r="I110" i="1" s="1"/>
  <c r="C53" i="1"/>
  <c r="C104" i="1"/>
  <c r="G75" i="1"/>
  <c r="G76" i="1" s="1"/>
  <c r="F75" i="1"/>
  <c r="F76" i="1" s="1"/>
  <c r="D75" i="1"/>
  <c r="D76" i="1" s="1"/>
  <c r="E75" i="1"/>
  <c r="E76" i="1" s="1"/>
  <c r="C75" i="1"/>
  <c r="C76" i="1" s="1"/>
  <c r="H68" i="1"/>
  <c r="H64" i="1"/>
  <c r="H65" i="1" s="1"/>
  <c r="I68" i="1"/>
  <c r="I64" i="1"/>
  <c r="I65" i="1" s="1"/>
  <c r="J75" i="1"/>
  <c r="J45" i="1"/>
  <c r="I75" i="1"/>
  <c r="I76" i="1" s="1"/>
  <c r="I45" i="1"/>
  <c r="I46" i="1" s="1"/>
  <c r="I54" i="1" s="1"/>
  <c r="L68" i="1"/>
  <c r="L64" i="1"/>
  <c r="L65" i="1" s="1"/>
  <c r="K75" i="1"/>
  <c r="K45" i="1"/>
  <c r="H75" i="1"/>
  <c r="H76" i="1" s="1"/>
  <c r="H45" i="1"/>
  <c r="H46" i="1" s="1"/>
  <c r="H54" i="1" s="1"/>
  <c r="K64" i="1"/>
  <c r="K68" i="1"/>
  <c r="J68" i="1"/>
  <c r="J64" i="1"/>
  <c r="L75" i="1"/>
  <c r="L45" i="1"/>
  <c r="G68" i="1"/>
  <c r="G64" i="1"/>
  <c r="G65" i="1" s="1"/>
  <c r="G45" i="1"/>
  <c r="G46" i="1" s="1"/>
  <c r="E45" i="1"/>
  <c r="E46" i="1" s="1"/>
  <c r="D45" i="1"/>
  <c r="D46" i="1" s="1"/>
  <c r="C68" i="1"/>
  <c r="C69" i="1" s="1"/>
  <c r="C64" i="1"/>
  <c r="C65" i="1" s="1"/>
  <c r="E68" i="1"/>
  <c r="E64" i="1"/>
  <c r="E65" i="1" s="1"/>
  <c r="D68" i="1"/>
  <c r="D64" i="1"/>
  <c r="D65" i="1" s="1"/>
  <c r="F64" i="1"/>
  <c r="F65" i="1" s="1"/>
  <c r="F68" i="1"/>
  <c r="F45" i="1"/>
  <c r="F46" i="1" s="1"/>
  <c r="C46" i="1"/>
  <c r="D110" i="1" l="1"/>
  <c r="D135" i="1"/>
  <c r="C110" i="1"/>
  <c r="F54" i="1"/>
  <c r="D54" i="1"/>
  <c r="G54" i="1"/>
  <c r="E54" i="1"/>
  <c r="K77" i="1"/>
  <c r="J77" i="1"/>
  <c r="F77" i="1"/>
  <c r="D10" i="1"/>
  <c r="C121" i="1" l="1"/>
  <c r="C77" i="1"/>
  <c r="C107" i="1" s="1"/>
  <c r="I77" i="1"/>
  <c r="L77" i="1"/>
  <c r="J69" i="1"/>
  <c r="J79" i="1"/>
  <c r="K69" i="1"/>
  <c r="D77" i="1"/>
  <c r="E77" i="1"/>
  <c r="C54" i="1"/>
  <c r="L69" i="1" l="1"/>
  <c r="K70" i="1"/>
  <c r="K80" i="1" s="1"/>
  <c r="I79" i="1"/>
  <c r="L79" i="1"/>
  <c r="J70" i="1"/>
  <c r="J80" i="1" s="1"/>
  <c r="J81" i="1" s="1"/>
  <c r="J114" i="1" s="1"/>
  <c r="I69" i="1"/>
  <c r="F69" i="1"/>
  <c r="F70" i="1" s="1"/>
  <c r="F79" i="1"/>
  <c r="C79" i="1"/>
  <c r="C70" i="1"/>
  <c r="K79" i="1"/>
  <c r="J100" i="1" l="1"/>
  <c r="J93" i="1"/>
  <c r="J108" i="1" s="1"/>
  <c r="K81" i="1"/>
  <c r="L70" i="1"/>
  <c r="L80" i="1" s="1"/>
  <c r="L81" i="1" s="1"/>
  <c r="L114" i="1" s="1"/>
  <c r="I70" i="1"/>
  <c r="I80" i="1" s="1"/>
  <c r="I81" i="1" s="1"/>
  <c r="I114" i="1" s="1"/>
  <c r="G77" i="1"/>
  <c r="E69" i="1"/>
  <c r="E70" i="1" s="1"/>
  <c r="D69" i="1"/>
  <c r="D70" i="1" s="1"/>
  <c r="E79" i="1"/>
  <c r="D79" i="1"/>
  <c r="F80" i="1"/>
  <c r="F81" i="1" s="1"/>
  <c r="J106" i="1"/>
  <c r="K106" i="1" l="1"/>
  <c r="K114" i="1"/>
  <c r="F100" i="1"/>
  <c r="F109" i="1" s="1"/>
  <c r="F114" i="1"/>
  <c r="G79" i="1"/>
  <c r="L93" i="1"/>
  <c r="L108" i="1" s="1"/>
  <c r="L100" i="1"/>
  <c r="L109" i="1" s="1"/>
  <c r="I100" i="1"/>
  <c r="I109" i="1" s="1"/>
  <c r="I106" i="1"/>
  <c r="I93" i="1"/>
  <c r="I108" i="1" s="1"/>
  <c r="K93" i="1"/>
  <c r="K108" i="1" s="1"/>
  <c r="K100" i="1"/>
  <c r="K109" i="1" s="1"/>
  <c r="L106" i="1"/>
  <c r="H77" i="1"/>
  <c r="D131" i="1" s="1"/>
  <c r="H79" i="1"/>
  <c r="D129" i="1" s="1"/>
  <c r="C123" i="1"/>
  <c r="G69" i="1"/>
  <c r="F93" i="1"/>
  <c r="F108" i="1" s="1"/>
  <c r="C80" i="1"/>
  <c r="F106" i="1"/>
  <c r="J109" i="1"/>
  <c r="J115" i="1" s="1"/>
  <c r="J113" i="1" l="1"/>
  <c r="C117" i="1"/>
  <c r="I115" i="1"/>
  <c r="L115" i="1"/>
  <c r="C81" i="1"/>
  <c r="C114" i="1" s="1"/>
  <c r="H69" i="1"/>
  <c r="G70" i="1"/>
  <c r="G80" i="1" s="1"/>
  <c r="G81" i="1" s="1"/>
  <c r="G114" i="1" s="1"/>
  <c r="F115" i="1"/>
  <c r="E80" i="1"/>
  <c r="E81" i="1" s="1"/>
  <c r="D80" i="1"/>
  <c r="D81" i="1" s="1"/>
  <c r="C93" i="1" l="1"/>
  <c r="C108" i="1" s="1"/>
  <c r="K113" i="1"/>
  <c r="K115" i="1"/>
  <c r="E100" i="1"/>
  <c r="E109" i="1" s="1"/>
  <c r="E114" i="1"/>
  <c r="C100" i="1"/>
  <c r="C109" i="1" s="1"/>
  <c r="D100" i="1"/>
  <c r="D114" i="1"/>
  <c r="L113" i="1"/>
  <c r="I113" i="1"/>
  <c r="G100" i="1"/>
  <c r="G109" i="1" s="1"/>
  <c r="C106" i="1"/>
  <c r="G106" i="1"/>
  <c r="G93" i="1"/>
  <c r="G108" i="1" s="1"/>
  <c r="H70" i="1"/>
  <c r="H80" i="1" s="1"/>
  <c r="H81" i="1" s="1"/>
  <c r="D93" i="1"/>
  <c r="E93" i="1"/>
  <c r="E108" i="1" s="1"/>
  <c r="F113" i="1"/>
  <c r="D106" i="1"/>
  <c r="E106" i="1"/>
  <c r="D109" i="1" l="1"/>
  <c r="D108" i="1"/>
  <c r="D133" i="1"/>
  <c r="C133" i="1" s="1"/>
  <c r="C111" i="1"/>
  <c r="H100" i="1"/>
  <c r="H109" i="1" s="1"/>
  <c r="C120" i="1" s="1"/>
  <c r="H114" i="1"/>
  <c r="D130" i="1"/>
  <c r="G115" i="1"/>
  <c r="H93" i="1"/>
  <c r="H108" i="1" s="1"/>
  <c r="H106" i="1"/>
  <c r="C116" i="1" s="1"/>
  <c r="C118" i="1" s="1"/>
  <c r="E115" i="1"/>
  <c r="D111" i="1" l="1"/>
  <c r="D115" i="1" s="1"/>
  <c r="C119" i="1"/>
  <c r="F133" i="1" s="1"/>
  <c r="D134" i="1"/>
  <c r="D132" i="1"/>
  <c r="C113" i="1"/>
  <c r="C115" i="1"/>
  <c r="G113" i="1"/>
  <c r="H115" i="1"/>
  <c r="D113" i="1"/>
  <c r="E113" i="1"/>
  <c r="C136" i="1" l="1"/>
  <c r="D136" i="1"/>
  <c r="C122" i="1"/>
  <c r="H1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Andre, Thorsten (Wirtschaft, Arbeit und Europa)</author>
  </authors>
  <commentList>
    <comment ref="A36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Hinweis:</t>
        </r>
        <r>
          <rPr>
            <sz val="9"/>
            <color indexed="81"/>
            <rFont val="Segoe UI"/>
            <charset val="1"/>
          </rPr>
          <t xml:space="preserve">
sofern vorhanden ...</t>
        </r>
      </text>
    </comment>
    <comment ref="A37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 xml:space="preserve">Hinweis:
</t>
        </r>
        <r>
          <rPr>
            <sz val="9"/>
            <color indexed="81"/>
            <rFont val="Segoe UI"/>
            <family val="2"/>
          </rPr>
          <t xml:space="preserve">sofern vorhanden ...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Thorsten André</author>
  </authors>
  <commentList>
    <comment ref="A2" authorId="0" shapeId="0" xr:uid="{00000000-0006-0000-0200-000001000000}">
      <text>
        <r>
          <rPr>
            <b/>
            <sz val="9"/>
            <color indexed="81"/>
            <rFont val="Segoe UI"/>
            <family val="2"/>
          </rPr>
          <t>Thorsten André:</t>
        </r>
        <r>
          <rPr>
            <sz val="9"/>
            <color indexed="81"/>
            <rFont val="Segoe UI"/>
            <family val="2"/>
          </rPr>
          <t xml:space="preserve">
Name:Anteil</t>
        </r>
      </text>
    </comment>
    <comment ref="B2" authorId="0" shapeId="0" xr:uid="{00000000-0006-0000-0200-000002000000}">
      <text>
        <r>
          <rPr>
            <b/>
            <sz val="9"/>
            <color indexed="81"/>
            <rFont val="Segoe UI"/>
            <family val="2"/>
          </rPr>
          <t>Thorsten André:</t>
        </r>
        <r>
          <rPr>
            <sz val="9"/>
            <color indexed="81"/>
            <rFont val="Segoe UI"/>
            <family val="2"/>
          </rPr>
          <t xml:space="preserve">
Name:Matrix_Anteil</t>
        </r>
      </text>
    </comment>
  </commentList>
</comments>
</file>

<file path=xl/sharedStrings.xml><?xml version="1.0" encoding="utf-8"?>
<sst xmlns="http://schemas.openxmlformats.org/spreadsheetml/2006/main" count="177" uniqueCount="165">
  <si>
    <t>Art der Leistung</t>
  </si>
  <si>
    <t>Erforderliche Qualifikationen /Erfahrungen für die Tätigkeit:</t>
  </si>
  <si>
    <t>Entwicklungsstufe:</t>
  </si>
  <si>
    <t>(Bitte geben Sie auch erforderliche Zertifikate /Abschlüsse mit Fachrichtung an)</t>
  </si>
  <si>
    <t>Höhe/Monat %</t>
  </si>
  <si>
    <t>A. Angaben zum Projekt</t>
  </si>
  <si>
    <t>E. Angaben zu Anforderungen der Tätigkeit und Qualifikation des vorgesehenen Personals</t>
  </si>
  <si>
    <t>D. Personalkosten Projektlaufzeit</t>
  </si>
  <si>
    <t>Gesamt</t>
  </si>
  <si>
    <t>AG-Brutto/Stunde</t>
  </si>
  <si>
    <t>Zuordnung mit festem Anteil %</t>
  </si>
  <si>
    <t>Nur für den Fall, dass kein fester Prozentsatz beim Personaleinsatz im Projekt vereinbart werden kann, wird das Führen von Arbeitszeitnachweisen wie folgt begründet:</t>
  </si>
  <si>
    <t>bitte auswählen</t>
  </si>
  <si>
    <t>?</t>
  </si>
  <si>
    <t>ja</t>
  </si>
  <si>
    <t>Begründung-&gt;S.2</t>
  </si>
  <si>
    <t>nein</t>
  </si>
  <si>
    <t xml:space="preserve">trifft nicht zu </t>
  </si>
  <si>
    <t>ok</t>
  </si>
  <si>
    <t>Phase Nr.</t>
  </si>
  <si>
    <t>Dauer Phase in Monaten</t>
  </si>
  <si>
    <t>Bemerkung 1</t>
  </si>
  <si>
    <t>Bemerkung 2</t>
  </si>
  <si>
    <t>Anzusetzen für das Projekt</t>
  </si>
  <si>
    <t>Stunden 1 BV Vollzeit</t>
  </si>
  <si>
    <t>Stunden lt. Arbeitsvertrag</t>
  </si>
  <si>
    <t>Stunden Einsatz im Projekt</t>
  </si>
  <si>
    <t>Stellenanteil im Projekt in BV</t>
  </si>
  <si>
    <t>Stellenanteil beim Träger in BV</t>
  </si>
  <si>
    <t>Jahressonderzahlung % Anteil</t>
  </si>
  <si>
    <t>Jahressonderzahlung Festbetrag</t>
  </si>
  <si>
    <t>Bemerkung Einmalzahlung</t>
  </si>
  <si>
    <t xml:space="preserve">Betrag I </t>
  </si>
  <si>
    <t>Betrag II</t>
  </si>
  <si>
    <t>Anzusetzen für das Projekt mtl.</t>
  </si>
  <si>
    <t>Anzusetzen Projekt Phase</t>
  </si>
  <si>
    <t>Betrag I</t>
  </si>
  <si>
    <t xml:space="preserve">Kosten der betrieblichen Altersversorgung </t>
  </si>
  <si>
    <t>Anspruchsbasis</t>
  </si>
  <si>
    <t xml:space="preserve">bis </t>
  </si>
  <si>
    <t>Anteil</t>
  </si>
  <si>
    <t>Prozent</t>
  </si>
  <si>
    <t>nur SEK ohne Personalschlüssel</t>
  </si>
  <si>
    <r>
      <t xml:space="preserve">C. Angaben zur Eingruppierung und zum Tarifvertrag </t>
    </r>
    <r>
      <rPr>
        <sz val="8"/>
        <rFont val="Arial"/>
        <family val="2"/>
      </rPr>
      <t>(nicht erforderlich bei SEK-Projekten; hier weiter bei Punkt E.)</t>
    </r>
  </si>
  <si>
    <t>Gesamtlaufzeit Monate</t>
  </si>
  <si>
    <t>Ø monatlich</t>
  </si>
  <si>
    <t>Anzuwendender Tarif</t>
  </si>
  <si>
    <t>* Angaben nur erforderlich bei
 entsprechenden  Besitzständen aus dem BAT</t>
  </si>
  <si>
    <t>(tätigkeitsrelevante Jahre)</t>
  </si>
  <si>
    <t>Entgeltgruppe</t>
  </si>
  <si>
    <t>Entgeltstufe</t>
  </si>
  <si>
    <t xml:space="preserve">Monatliche Vergütung </t>
  </si>
  <si>
    <t>Regelmäßig monatlich gezahlte Zulagen</t>
  </si>
  <si>
    <t xml:space="preserve">von </t>
  </si>
  <si>
    <t>bis</t>
  </si>
  <si>
    <t>Zeitraum Nr.</t>
  </si>
  <si>
    <t>Zulage für Std. lt.Arbeitsvertrag</t>
  </si>
  <si>
    <t>Gesamtkosten Arbeitgeber</t>
  </si>
  <si>
    <t>Jahressonderzahlung Monate</t>
  </si>
  <si>
    <t>Urlaubstage 1 BV</t>
  </si>
  <si>
    <t>C. Darstellung der Phasen/Zeiträume/zeitlichen Abschnitte identischer Beschäftigungskonditionen (alle eingegebenen Werte bleiben für den erfassten Zeitraum konstant)</t>
  </si>
  <si>
    <t>Projektzuordnung Anteil in %</t>
  </si>
  <si>
    <t>Einmalzahlung VZ</t>
  </si>
  <si>
    <t>Steigerung in % im 
Vergleich zur  vorher-
gehenden Phase</t>
  </si>
  <si>
    <t>voraussichtliches mtl. Gehalt VZ</t>
  </si>
  <si>
    <t>Bemerkung 3</t>
  </si>
  <si>
    <t xml:space="preserve">bes. Berechungsbasis JSZ </t>
  </si>
  <si>
    <t>ErrechneteJSZ VZ</t>
  </si>
  <si>
    <t>Errechnete JSZ Arbeitsvertrag</t>
  </si>
  <si>
    <t>Festbetrag Einmalzahlung AV</t>
  </si>
  <si>
    <t xml:space="preserve">voraussichtl. monatliches Gehalt 
für Stellenanteil lt. Arbeitsvertrag </t>
  </si>
  <si>
    <t>Bemerkung Jahressonderzahlung</t>
  </si>
  <si>
    <r>
      <t xml:space="preserve">F. Angaben zur zeitgleichen Betreuung weiterer Teilnehmer:innen / beratener Personen:
</t>
    </r>
    <r>
      <rPr>
        <sz val="9"/>
        <color theme="1"/>
        <rFont val="Arial"/>
        <family val="2"/>
      </rPr>
      <t xml:space="preserve">    (Nur bei Personal welches für die Betreuung TN oder Beratung eingesetzt wird! Sonst -&gt; Trifft nicht zu!) </t>
    </r>
    <r>
      <rPr>
        <b/>
        <sz val="9"/>
        <color theme="1"/>
        <rFont val="Arial"/>
        <family val="2"/>
      </rPr>
      <t xml:space="preserve">
     </t>
    </r>
  </si>
  <si>
    <t>Bitte auswählen!</t>
  </si>
  <si>
    <t>Datum</t>
  </si>
  <si>
    <t>Bemerkung bAV</t>
  </si>
  <si>
    <t>Höhe/Monat Festbetrag lt. AV</t>
  </si>
  <si>
    <t>Trifft nicht zu.</t>
  </si>
  <si>
    <r>
      <t xml:space="preserve">B. Angaben zur Person </t>
    </r>
    <r>
      <rPr>
        <sz val="10"/>
        <rFont val="Arial"/>
        <family val="2"/>
      </rPr>
      <t>(Angaben bezgl. Arbeitgeber:in nur, wenn nicht gleich Antragstellende:r)</t>
    </r>
  </si>
  <si>
    <t>(Falls Mitarbeiter:in noch nicht feststeht, bitte Planungen eingeben soweit bekannt)</t>
  </si>
  <si>
    <t>Ausführliche Stellenbeschreibung:</t>
  </si>
  <si>
    <t>Ist der:die  Mitarbeiter:in im ausgewiesenen Umfang ausschließlich für die Betreung der Teilnehmer:innen / beratenen Personen des beantragten/geförderten Projektes vorgesehen?</t>
  </si>
  <si>
    <t>Nein, der:die MA betreut zeitgleich weitere Teilnehmer:innen/beratene Personen auch aus anderen Projekten!</t>
  </si>
  <si>
    <t>Ja, der:die  MA betreut im ausgewiesenen Umfang ausschließlich Teilnehmer:innen/beratene Personen des angegebenen Projektes!</t>
  </si>
  <si>
    <t xml:space="preserve">Arbeitgeber:in
</t>
  </si>
  <si>
    <t>Name Mitarbeiter:in</t>
  </si>
  <si>
    <t>Funktion im Projekt</t>
  </si>
  <si>
    <t>Geb.dat. Mitarbeiter:in</t>
  </si>
  <si>
    <t>Im Projekt beschäftigt von</t>
  </si>
  <si>
    <t>Antragsteller:in</t>
  </si>
  <si>
    <t>Projekttitel</t>
  </si>
  <si>
    <t>Berufserfahrung in Jahren</t>
  </si>
  <si>
    <t>Tätig b. Anbieter seit TT.MM.JJJJ</t>
  </si>
  <si>
    <t>Eingruppierung</t>
  </si>
  <si>
    <t>Familienstand* (vh /nv)</t>
  </si>
  <si>
    <t>kindergeldberecht. Kinder*</t>
  </si>
  <si>
    <t>tatsächliche Qualifikation(en)/Berufserfahrung des:der für die Tätigkeit vorgesehen Mitarbeiter:in:</t>
  </si>
  <si>
    <r>
      <t xml:space="preserve">Einmalzahlung(en) bei einer VZ Stelle </t>
    </r>
    <r>
      <rPr>
        <b/>
        <i/>
        <sz val="10"/>
        <rFont val="Arial"/>
        <family val="2"/>
      </rPr>
      <t>nicht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sozialversicherungspflichtig</t>
    </r>
  </si>
  <si>
    <t>Bemerkung Einmalzahlung(en)</t>
  </si>
  <si>
    <t>Einmalzahlung bei einer VZ Stelle sozialversicherungsplichtig</t>
  </si>
  <si>
    <t>Erstellt von</t>
  </si>
  <si>
    <t>Errechnete Einmalzahlung(en) VZ</t>
  </si>
  <si>
    <t>mtl. Einmalzahlung(en) lt. AV</t>
  </si>
  <si>
    <t>Monate anzusetzten für Projekt</t>
  </si>
  <si>
    <t>Beginn erster Monat</t>
  </si>
  <si>
    <t>Enddatum erster Monat</t>
  </si>
  <si>
    <t>Tage des ersten Monats</t>
  </si>
  <si>
    <t>Tage erster Monat</t>
  </si>
  <si>
    <t>Bruchteil erster Monat</t>
  </si>
  <si>
    <t>Tag nach erstem Monat</t>
  </si>
  <si>
    <t>Tag vor letztem Monat</t>
  </si>
  <si>
    <t>Monate Zwischenraum</t>
  </si>
  <si>
    <t>Beginn letzter Monat</t>
  </si>
  <si>
    <t>Enddatum letzter Monat</t>
  </si>
  <si>
    <t>Tage des letzten Monats</t>
  </si>
  <si>
    <t>Tage letzter Monat</t>
  </si>
  <si>
    <t>Bruchteil letzter Monat</t>
  </si>
  <si>
    <t>VL-Zulage lt.Arbeitsvertrag:</t>
  </si>
  <si>
    <t>Summe lt.Arbeitsvertrag</t>
  </si>
  <si>
    <t>Zusatzblatt erw. AGA Brutto - für jede Personalstelle separat auszufüllen und einzureichen (Falls Mitarbeiter:in noch nicht feststeht, bitte Planungen eingeben soweit bekannt)</t>
  </si>
  <si>
    <t>Arbeitgeberbeiträge zur Sozialversicherung</t>
  </si>
  <si>
    <t>Rentenversicherung</t>
  </si>
  <si>
    <t>Arbeitslosenversicherung</t>
  </si>
  <si>
    <t>Pflegeversicherung</t>
  </si>
  <si>
    <t>Krankenversicherung</t>
  </si>
  <si>
    <t>KK-Zusatzbeitrag</t>
  </si>
  <si>
    <t>Insolvenzgeldumlage</t>
  </si>
  <si>
    <t>U1 Krankheit</t>
  </si>
  <si>
    <t>U2 Mutterschaft</t>
  </si>
  <si>
    <t>Summe Anteile</t>
  </si>
  <si>
    <t>Krankenkasse</t>
  </si>
  <si>
    <t>AGA-Sozialversicherung</t>
  </si>
  <si>
    <t xml:space="preserve">AN-Brutto </t>
  </si>
  <si>
    <t xml:space="preserve">betr. Altersversorgung </t>
  </si>
  <si>
    <t>Kosten Berufsagenossenschaft</t>
  </si>
  <si>
    <t>Berufsgenossenschaft</t>
  </si>
  <si>
    <t>Beitrag BG</t>
  </si>
  <si>
    <t>Höhe/Monat Stellenanteil lt. AV</t>
  </si>
  <si>
    <t>Gesamtsumme AG Anteil SV</t>
  </si>
  <si>
    <t>Gesamtsumme AG BG</t>
  </si>
  <si>
    <t>AN-Brutto Betrag I</t>
  </si>
  <si>
    <t>AN-Brutto Betrag II</t>
  </si>
  <si>
    <t>AN Brutto Gesamt</t>
  </si>
  <si>
    <t>AGA Sozialversicherung</t>
  </si>
  <si>
    <t>AGA Kosten betrl. Altersver.</t>
  </si>
  <si>
    <t>AG Beitag BG</t>
  </si>
  <si>
    <t xml:space="preserve"> AN-Brutto sozialverspflichtig je Phase (Summe Betrag I + Betrag II)</t>
  </si>
  <si>
    <t>Gesamtsumme AG bAV</t>
  </si>
  <si>
    <t>SV</t>
  </si>
  <si>
    <t>bAV</t>
  </si>
  <si>
    <t>Betrag III</t>
  </si>
  <si>
    <t xml:space="preserve"> B1.1.0 - AG-Brutto je Phase</t>
  </si>
  <si>
    <t>AN-Brutto Betrag III</t>
  </si>
  <si>
    <t>Durchnitt AG-Brutto Monat</t>
  </si>
  <si>
    <t>AN-Brutto Betrag I +II</t>
  </si>
  <si>
    <t xml:space="preserve">AGA betr. Altersversorgung </t>
  </si>
  <si>
    <t>AGA Berufsgenossenschaft</t>
  </si>
  <si>
    <t>Gesamtsumme AN-Brutto</t>
  </si>
  <si>
    <r>
      <t xml:space="preserve">Betrag I + Betrag II
</t>
    </r>
    <r>
      <rPr>
        <b/>
        <sz val="8"/>
        <rFont val="Arial"/>
        <family val="2"/>
      </rPr>
      <t>Gesamtsumme AN-Brutto
sozialversicherungspflichtig</t>
    </r>
    <r>
      <rPr>
        <b/>
        <sz val="10"/>
        <rFont val="Arial"/>
        <family val="2"/>
      </rPr>
      <t xml:space="preserve"> 
</t>
    </r>
  </si>
  <si>
    <r>
      <t xml:space="preserve">Betrag III
</t>
    </r>
    <r>
      <rPr>
        <b/>
        <sz val="8"/>
        <rFont val="Arial"/>
        <family val="2"/>
      </rPr>
      <t>Gesamtsumme AN-Brutto
nicht sozialversicherungspflichtig</t>
    </r>
    <r>
      <rPr>
        <b/>
        <sz val="10"/>
        <rFont val="Arial"/>
        <family val="2"/>
      </rPr>
      <t xml:space="preserve"> 
</t>
    </r>
  </si>
  <si>
    <r>
      <t xml:space="preserve">AN-Brutto / Arbeitstunde
</t>
    </r>
    <r>
      <rPr>
        <b/>
        <sz val="8"/>
        <rFont val="Arial"/>
        <family val="2"/>
      </rPr>
      <t>(Vergleich Mindestlohn)</t>
    </r>
  </si>
  <si>
    <t>Gesamtsumme B1.1.0 AG-Brutto</t>
  </si>
  <si>
    <t>Kosten Projektlaufzeit B1.1.0</t>
  </si>
  <si>
    <t>Zusatzblatt_P_AGA_Brutto_erweitert_V1_0_260301</t>
  </si>
  <si>
    <t>Neues Zusatzblatt basierend auf der Version Zusatzblatt P erweitert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</si>
</sst>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0.000%"/>
    <numFmt numFmtId="166" formatCode="0.0000"/>
  </numFmts>
  <fonts count="2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i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2" fillId="0" borderId="0" xfId="0" applyFont="1" applyBorder="1" applyAlignment="1">
      <alignment horizontal="left"/>
    </xf>
    <xf numFmtId="0" fontId="0" fillId="0" borderId="0" xfId="0" applyBorder="1" applyProtection="1"/>
    <xf numFmtId="0" fontId="2" fillId="2" borderId="0" xfId="0" applyFont="1" applyFill="1" applyBorder="1" applyProtection="1"/>
    <xf numFmtId="0" fontId="0" fillId="2" borderId="0" xfId="0" applyFill="1" applyBorder="1" applyAlignment="1" applyProtection="1"/>
    <xf numFmtId="44" fontId="0" fillId="2" borderId="0" xfId="0" applyNumberFormat="1" applyFill="1" applyBorder="1" applyProtection="1"/>
    <xf numFmtId="0" fontId="0" fillId="2" borderId="0" xfId="0" applyFill="1" applyProtection="1"/>
    <xf numFmtId="0" fontId="0" fillId="0" borderId="0" xfId="0" applyFill="1" applyProtection="1"/>
    <xf numFmtId="0" fontId="2" fillId="2" borderId="0" xfId="0" applyFont="1" applyFill="1" applyBorder="1" applyAlignment="1" applyProtection="1"/>
    <xf numFmtId="0" fontId="4" fillId="0" borderId="0" xfId="0" applyFont="1" applyBorder="1" applyAlignment="1" applyProtection="1"/>
    <xf numFmtId="0" fontId="5" fillId="2" borderId="0" xfId="0" applyFont="1" applyFill="1" applyBorder="1" applyAlignment="1" applyProtection="1"/>
    <xf numFmtId="0" fontId="0" fillId="0" borderId="0" xfId="0" applyFill="1" applyBorder="1" applyProtection="1"/>
    <xf numFmtId="0" fontId="0" fillId="0" borderId="0" xfId="0" applyProtection="1"/>
    <xf numFmtId="0" fontId="0" fillId="0" borderId="0" xfId="0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left"/>
    </xf>
    <xf numFmtId="0" fontId="1" fillId="0" borderId="0" xfId="0" applyFont="1" applyBorder="1" applyProtection="1"/>
    <xf numFmtId="165" fontId="0" fillId="0" borderId="0" xfId="0" applyNumberFormat="1" applyBorder="1" applyProtection="1"/>
    <xf numFmtId="165" fontId="2" fillId="0" borderId="0" xfId="0" applyNumberFormat="1" applyFont="1" applyBorder="1" applyProtection="1"/>
    <xf numFmtId="165" fontId="1" fillId="0" borderId="0" xfId="0" applyNumberFormat="1" applyFont="1" applyBorder="1" applyProtection="1"/>
    <xf numFmtId="0" fontId="0" fillId="0" borderId="0" xfId="0" applyBorder="1" applyAlignment="1" applyProtection="1">
      <alignment vertical="top"/>
    </xf>
    <xf numFmtId="165" fontId="0" fillId="0" borderId="0" xfId="0" applyNumberFormat="1" applyBorder="1" applyAlignment="1" applyProtection="1">
      <alignment vertical="top"/>
    </xf>
    <xf numFmtId="165" fontId="2" fillId="0" borderId="0" xfId="0" applyNumberFormat="1" applyFont="1" applyBorder="1" applyAlignment="1" applyProtection="1">
      <alignment vertical="top"/>
    </xf>
    <xf numFmtId="0" fontId="1" fillId="2" borderId="11" xfId="0" applyFont="1" applyFill="1" applyBorder="1" applyAlignment="1" applyProtection="1">
      <alignment vertical="top"/>
    </xf>
    <xf numFmtId="0" fontId="2" fillId="2" borderId="11" xfId="0" applyFont="1" applyFill="1" applyBorder="1" applyAlignment="1" applyProtection="1">
      <alignment vertical="top"/>
    </xf>
    <xf numFmtId="0" fontId="1" fillId="2" borderId="1" xfId="0" applyFont="1" applyFill="1" applyBorder="1" applyAlignment="1" applyProtection="1"/>
    <xf numFmtId="0" fontId="1" fillId="2" borderId="2" xfId="0" applyFont="1" applyFill="1" applyBorder="1" applyAlignment="1" applyProtection="1"/>
    <xf numFmtId="0" fontId="1" fillId="3" borderId="6" xfId="0" applyFont="1" applyFill="1" applyBorder="1" applyAlignment="1" applyProtection="1">
      <alignment horizontal="center" vertical="top"/>
    </xf>
    <xf numFmtId="0" fontId="2" fillId="2" borderId="0" xfId="0" applyFont="1" applyFill="1" applyBorder="1" applyAlignment="1" applyProtection="1">
      <alignment vertical="top"/>
    </xf>
    <xf numFmtId="14" fontId="1" fillId="5" borderId="6" xfId="0" applyNumberFormat="1" applyFont="1" applyFill="1" applyBorder="1" applyAlignment="1" applyProtection="1">
      <alignment horizontal="left" vertical="center" indent="1"/>
      <protection locked="0"/>
    </xf>
    <xf numFmtId="0" fontId="1" fillId="0" borderId="0" xfId="0" applyFont="1"/>
    <xf numFmtId="14" fontId="1" fillId="5" borderId="32" xfId="0" applyNumberFormat="1" applyFont="1" applyFill="1" applyBorder="1" applyAlignment="1" applyProtection="1">
      <alignment horizontal="left" vertical="center" indent="1"/>
      <protection locked="0"/>
    </xf>
    <xf numFmtId="0" fontId="0" fillId="6" borderId="34" xfId="0" applyFill="1" applyBorder="1"/>
    <xf numFmtId="0" fontId="1" fillId="6" borderId="34" xfId="0" applyFont="1" applyFill="1" applyBorder="1"/>
    <xf numFmtId="0" fontId="2" fillId="0" borderId="0" xfId="0" applyFont="1"/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2" fontId="1" fillId="5" borderId="6" xfId="0" applyNumberFormat="1" applyFont="1" applyFill="1" applyBorder="1" applyAlignment="1" applyProtection="1">
      <alignment horizontal="right" vertical="center" wrapText="1" indent="1"/>
      <protection locked="0"/>
    </xf>
    <xf numFmtId="0" fontId="1" fillId="5" borderId="6" xfId="2" applyNumberFormat="1" applyFont="1" applyFill="1" applyBorder="1" applyAlignment="1" applyProtection="1">
      <alignment horizontal="right" wrapText="1" indent="1"/>
      <protection locked="0"/>
    </xf>
    <xf numFmtId="7" fontId="6" fillId="4" borderId="6" xfId="1" applyNumberFormat="1" applyFont="1" applyFill="1" applyBorder="1" applyAlignment="1" applyProtection="1">
      <alignment horizontal="right" vertical="center" wrapText="1" indent="1"/>
    </xf>
    <xf numFmtId="0" fontId="2" fillId="0" borderId="0" xfId="0" applyFont="1" applyBorder="1" applyAlignment="1" applyProtection="1">
      <alignment horizontal="left"/>
    </xf>
    <xf numFmtId="0" fontId="2" fillId="3" borderId="4" xfId="0" applyFont="1" applyFill="1" applyBorder="1" applyAlignment="1" applyProtection="1">
      <alignment horizontal="left" vertical="center"/>
    </xf>
    <xf numFmtId="166" fontId="1" fillId="4" borderId="6" xfId="0" applyNumberFormat="1" applyFont="1" applyFill="1" applyBorder="1" applyAlignment="1" applyProtection="1">
      <alignment horizontal="right" vertical="center" wrapText="1" indent="1"/>
    </xf>
    <xf numFmtId="164" fontId="6" fillId="5" borderId="6" xfId="1" applyNumberFormat="1" applyFont="1" applyFill="1" applyBorder="1" applyAlignment="1" applyProtection="1">
      <alignment horizontal="right" wrapText="1" indent="1"/>
      <protection locked="0"/>
    </xf>
    <xf numFmtId="0" fontId="2" fillId="4" borderId="5" xfId="0" applyFont="1" applyFill="1" applyBorder="1" applyAlignment="1" applyProtection="1">
      <alignment horizontal="center" vertical="center" wrapText="1"/>
    </xf>
    <xf numFmtId="0" fontId="2" fillId="4" borderId="30" xfId="0" applyFont="1" applyFill="1" applyBorder="1" applyAlignment="1" applyProtection="1">
      <alignment horizontal="center" vertical="center" wrapText="1"/>
    </xf>
    <xf numFmtId="10" fontId="1" fillId="5" borderId="6" xfId="2" applyNumberFormat="1" applyFont="1" applyFill="1" applyBorder="1" applyAlignment="1" applyProtection="1">
      <alignment horizontal="right" vertical="center" wrapText="1" indent="1"/>
      <protection locked="0"/>
    </xf>
    <xf numFmtId="14" fontId="2" fillId="5" borderId="6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5" borderId="6" xfId="3" applyNumberFormat="1" applyFont="1" applyFill="1" applyBorder="1" applyAlignment="1" applyProtection="1">
      <alignment horizontal="right" vertical="center" wrapText="1" inden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165" fontId="2" fillId="0" borderId="0" xfId="0" applyNumberFormat="1" applyFont="1" applyFill="1" applyBorder="1" applyProtection="1"/>
    <xf numFmtId="165" fontId="0" fillId="0" borderId="0" xfId="0" applyNumberFormat="1" applyFill="1" applyBorder="1" applyProtection="1"/>
    <xf numFmtId="0" fontId="1" fillId="0" borderId="0" xfId="0" applyFont="1" applyBorder="1" applyAlignment="1" applyProtection="1">
      <alignment vertical="center"/>
    </xf>
    <xf numFmtId="0" fontId="1" fillId="0" borderId="28" xfId="0" applyFont="1" applyBorder="1" applyAlignment="1" applyProtection="1">
      <alignment horizontal="left" vertical="top" wrapText="1" indent="1"/>
    </xf>
    <xf numFmtId="0" fontId="1" fillId="0" borderId="13" xfId="0" applyFont="1" applyBorder="1" applyAlignment="1" applyProtection="1">
      <alignment horizontal="left" vertical="top" wrapText="1" indent="1"/>
    </xf>
    <xf numFmtId="14" fontId="2" fillId="5" borderId="32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164" fontId="1" fillId="4" borderId="6" xfId="0" applyNumberFormat="1" applyFont="1" applyFill="1" applyBorder="1" applyAlignment="1" applyProtection="1">
      <alignment horizontal="right" vertical="center" indent="1"/>
    </xf>
    <xf numFmtId="164" fontId="2" fillId="4" borderId="6" xfId="0" applyNumberFormat="1" applyFont="1" applyFill="1" applyBorder="1" applyAlignment="1" applyProtection="1">
      <alignment horizontal="right" vertical="center" indent="1"/>
    </xf>
    <xf numFmtId="0" fontId="2" fillId="2" borderId="20" xfId="0" applyFont="1" applyFill="1" applyBorder="1" applyAlignment="1" applyProtection="1">
      <alignment horizontal="left" vertical="center" indent="1"/>
    </xf>
    <xf numFmtId="0" fontId="2" fillId="2" borderId="16" xfId="0" applyFont="1" applyFill="1" applyBorder="1" applyAlignment="1" applyProtection="1">
      <alignment vertical="center"/>
    </xf>
    <xf numFmtId="0" fontId="0" fillId="2" borderId="16" xfId="0" applyFill="1" applyBorder="1" applyAlignment="1" applyProtection="1">
      <alignment vertical="center"/>
    </xf>
    <xf numFmtId="0" fontId="0" fillId="2" borderId="29" xfId="0" applyFill="1" applyBorder="1" applyAlignment="1" applyProtection="1">
      <alignment vertical="center"/>
    </xf>
    <xf numFmtId="0" fontId="3" fillId="2" borderId="3" xfId="0" applyFont="1" applyFill="1" applyBorder="1" applyAlignment="1" applyProtection="1">
      <alignment horizontal="left" indent="1"/>
    </xf>
    <xf numFmtId="0" fontId="1" fillId="4" borderId="47" xfId="0" applyFont="1" applyFill="1" applyBorder="1" applyAlignment="1" applyProtection="1">
      <alignment horizontal="left" wrapText="1" indent="1"/>
    </xf>
    <xf numFmtId="2" fontId="3" fillId="4" borderId="25" xfId="0" applyNumberFormat="1" applyFont="1" applyFill="1" applyBorder="1" applyAlignment="1" applyProtection="1">
      <alignment horizontal="center" vertical="center"/>
    </xf>
    <xf numFmtId="0" fontId="1" fillId="2" borderId="24" xfId="0" applyFont="1" applyFill="1" applyBorder="1" applyAlignment="1" applyProtection="1">
      <alignment horizontal="left" indent="1"/>
    </xf>
    <xf numFmtId="0" fontId="1" fillId="4" borderId="6" xfId="0" applyFont="1" applyFill="1" applyBorder="1" applyAlignment="1" applyProtection="1">
      <alignment horizontal="center"/>
    </xf>
    <xf numFmtId="2" fontId="0" fillId="4" borderId="37" xfId="0" applyNumberFormat="1" applyFill="1" applyBorder="1" applyAlignment="1" applyProtection="1">
      <alignment horizontal="center"/>
    </xf>
    <xf numFmtId="16" fontId="1" fillId="0" borderId="0" xfId="0" applyNumberFormat="1" applyFont="1" applyBorder="1" applyProtection="1"/>
    <xf numFmtId="44" fontId="1" fillId="0" borderId="0" xfId="3" applyFont="1" applyBorder="1" applyProtection="1"/>
    <xf numFmtId="44" fontId="0" fillId="0" borderId="0" xfId="3" applyFont="1" applyBorder="1" applyProtection="1"/>
    <xf numFmtId="0" fontId="1" fillId="0" borderId="24" xfId="0" applyFont="1" applyBorder="1" applyAlignment="1" applyProtection="1">
      <alignment horizontal="left" wrapText="1" indent="1"/>
    </xf>
    <xf numFmtId="0" fontId="0" fillId="0" borderId="3" xfId="0" applyBorder="1" applyAlignment="1" applyProtection="1">
      <alignment horizontal="left" wrapText="1" indent="1"/>
    </xf>
    <xf numFmtId="10" fontId="1" fillId="4" borderId="6" xfId="2" applyNumberFormat="1" applyFont="1" applyFill="1" applyBorder="1" applyAlignment="1" applyProtection="1">
      <alignment horizontal="right" wrapText="1" indent="1"/>
    </xf>
    <xf numFmtId="164" fontId="6" fillId="4" borderId="6" xfId="1" applyNumberFormat="1" applyFont="1" applyFill="1" applyBorder="1" applyAlignment="1" applyProtection="1">
      <alignment horizontal="right" wrapText="1" indent="1"/>
    </xf>
    <xf numFmtId="164" fontId="6" fillId="4" borderId="26" xfId="1" applyNumberFormat="1" applyFont="1" applyFill="1" applyBorder="1" applyAlignment="1" applyProtection="1">
      <alignment horizontal="right" wrapText="1" indent="1"/>
    </xf>
    <xf numFmtId="164" fontId="6" fillId="4" borderId="32" xfId="1" applyNumberFormat="1" applyFont="1" applyFill="1" applyBorder="1" applyAlignment="1" applyProtection="1">
      <alignment horizontal="right" wrapText="1" indent="1"/>
    </xf>
    <xf numFmtId="0" fontId="2" fillId="0" borderId="0" xfId="0" applyFont="1" applyFill="1" applyBorder="1" applyAlignment="1" applyProtection="1">
      <alignment vertical="center"/>
    </xf>
    <xf numFmtId="164" fontId="6" fillId="4" borderId="5" xfId="1" applyNumberFormat="1" applyFont="1" applyFill="1" applyBorder="1" applyAlignment="1" applyProtection="1">
      <alignment horizontal="right" wrapText="1" indent="1"/>
    </xf>
    <xf numFmtId="164" fontId="6" fillId="4" borderId="30" xfId="1" applyNumberFormat="1" applyFont="1" applyFill="1" applyBorder="1" applyAlignment="1" applyProtection="1">
      <alignment horizontal="right" wrapText="1" indent="1"/>
    </xf>
    <xf numFmtId="16" fontId="1" fillId="0" borderId="0" xfId="0" applyNumberFormat="1" applyFont="1" applyBorder="1" applyAlignment="1" applyProtection="1">
      <alignment vertical="center"/>
    </xf>
    <xf numFmtId="44" fontId="0" fillId="0" borderId="0" xfId="3" applyFont="1" applyBorder="1" applyAlignment="1" applyProtection="1">
      <alignment vertical="center"/>
    </xf>
    <xf numFmtId="44" fontId="1" fillId="0" borderId="0" xfId="3" applyFont="1" applyBorder="1" applyAlignment="1" applyProtection="1">
      <alignment vertical="center"/>
    </xf>
    <xf numFmtId="164" fontId="2" fillId="4" borderId="42" xfId="0" applyNumberFormat="1" applyFont="1" applyFill="1" applyBorder="1" applyAlignment="1" applyProtection="1">
      <alignment horizontal="right" vertical="center" wrapText="1"/>
    </xf>
    <xf numFmtId="164" fontId="2" fillId="4" borderId="41" xfId="1" applyNumberFormat="1" applyFont="1" applyFill="1" applyBorder="1" applyAlignment="1" applyProtection="1">
      <alignment horizontal="right" vertical="center" wrapText="1" indent="1"/>
    </xf>
    <xf numFmtId="164" fontId="2" fillId="0" borderId="0" xfId="0" applyNumberFormat="1" applyFont="1" applyFill="1" applyBorder="1" applyAlignment="1" applyProtection="1">
      <alignment horizontal="right" vertical="center" wrapText="1"/>
    </xf>
    <xf numFmtId="164" fontId="2" fillId="3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5" borderId="6" xfId="0" applyFont="1" applyFill="1" applyBorder="1" applyAlignment="1" applyProtection="1">
      <alignment horizontal="center" vertical="center"/>
      <protection locked="0"/>
    </xf>
    <xf numFmtId="14" fontId="1" fillId="5" borderId="45" xfId="0" applyNumberFormat="1" applyFont="1" applyFill="1" applyBorder="1" applyAlignment="1" applyProtection="1">
      <alignment horizontal="left" vertical="center" indent="1"/>
      <protection locked="0"/>
    </xf>
    <xf numFmtId="0" fontId="1" fillId="5" borderId="2" xfId="0" applyNumberFormat="1" applyFont="1" applyFill="1" applyBorder="1" applyAlignment="1" applyProtection="1">
      <alignment horizontal="center" vertical="center"/>
      <protection locked="0"/>
    </xf>
    <xf numFmtId="0" fontId="0" fillId="5" borderId="0" xfId="0" applyFill="1" applyBorder="1" applyAlignment="1" applyProtection="1">
      <alignment horizontal="center"/>
      <protection locked="0"/>
    </xf>
    <xf numFmtId="164" fontId="2" fillId="5" borderId="6" xfId="3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0" xfId="0" applyNumberFormat="1" applyBorder="1" applyProtection="1"/>
    <xf numFmtId="165" fontId="2" fillId="0" borderId="0" xfId="0" applyNumberFormat="1" applyFont="1" applyBorder="1" applyAlignment="1" applyProtection="1">
      <alignment vertical="center"/>
    </xf>
    <xf numFmtId="2" fontId="2" fillId="4" borderId="55" xfId="0" applyNumberFormat="1" applyFont="1" applyFill="1" applyBorder="1" applyAlignment="1" applyProtection="1">
      <alignment horizontal="right" vertical="center" wrapText="1" indent="1"/>
    </xf>
    <xf numFmtId="10" fontId="6" fillId="4" borderId="6" xfId="2" applyNumberFormat="1" applyFont="1" applyFill="1" applyBorder="1" applyAlignment="1" applyProtection="1">
      <alignment horizontal="right" vertical="center" wrapText="1" indent="1"/>
    </xf>
    <xf numFmtId="0" fontId="0" fillId="0" borderId="3" xfId="0" applyBorder="1" applyAlignment="1" applyProtection="1">
      <alignment horizontal="left" wrapText="1" indent="1"/>
    </xf>
    <xf numFmtId="0" fontId="1" fillId="0" borderId="24" xfId="0" applyFont="1" applyBorder="1" applyAlignment="1" applyProtection="1">
      <alignment horizontal="left" wrapText="1" indent="1"/>
    </xf>
    <xf numFmtId="7" fontId="1" fillId="4" borderId="6" xfId="1" applyNumberFormat="1" applyFont="1" applyFill="1" applyBorder="1" applyAlignment="1" applyProtection="1">
      <alignment horizontal="right" vertical="center" wrapText="1" indent="1"/>
    </xf>
    <xf numFmtId="0" fontId="1" fillId="5" borderId="12" xfId="0" applyFont="1" applyFill="1" applyBorder="1" applyAlignment="1" applyProtection="1">
      <alignment horizontal="right" vertical="center" indent="1"/>
      <protection locked="0"/>
    </xf>
    <xf numFmtId="2" fontId="1" fillId="4" borderId="6" xfId="2" applyNumberFormat="1" applyFont="1" applyFill="1" applyBorder="1" applyAlignment="1" applyProtection="1">
      <alignment horizontal="right" wrapText="1" indent="1"/>
    </xf>
    <xf numFmtId="0" fontId="2" fillId="3" borderId="4" xfId="0" applyFont="1" applyFill="1" applyBorder="1" applyAlignment="1" applyProtection="1">
      <alignment horizontal="left" vertical="center" wrapText="1" indent="1"/>
    </xf>
    <xf numFmtId="0" fontId="2" fillId="3" borderId="4" xfId="0" applyFont="1" applyFill="1" applyBorder="1" applyAlignment="1" applyProtection="1">
      <alignment horizontal="left" vertical="center" indent="7"/>
    </xf>
    <xf numFmtId="0" fontId="1" fillId="0" borderId="28" xfId="0" applyNumberFormat="1" applyFont="1" applyBorder="1" applyAlignment="1" applyProtection="1">
      <alignment horizontal="left" wrapText="1" indent="1"/>
    </xf>
    <xf numFmtId="0" fontId="0" fillId="0" borderId="13" xfId="0" applyNumberFormat="1" applyBorder="1" applyAlignment="1" applyProtection="1">
      <alignment horizontal="left" wrapText="1" indent="1"/>
    </xf>
    <xf numFmtId="164" fontId="1" fillId="5" borderId="6" xfId="2" applyNumberFormat="1" applyFont="1" applyFill="1" applyBorder="1" applyAlignment="1" applyProtection="1">
      <alignment horizontal="right" vertical="center" wrapText="1" indent="1"/>
      <protection locked="0"/>
    </xf>
    <xf numFmtId="164" fontId="1" fillId="5" borderId="6" xfId="2" applyNumberFormat="1" applyFont="1" applyFill="1" applyBorder="1" applyAlignment="1" applyProtection="1">
      <alignment horizontal="right" wrapText="1" indent="1"/>
      <protection locked="0"/>
    </xf>
    <xf numFmtId="0" fontId="1" fillId="8" borderId="34" xfId="0" applyFont="1" applyFill="1" applyBorder="1"/>
    <xf numFmtId="0" fontId="1" fillId="8" borderId="34" xfId="0" applyFont="1" applyFill="1" applyBorder="1" applyAlignment="1">
      <alignment wrapText="1"/>
    </xf>
    <xf numFmtId="0" fontId="1" fillId="5" borderId="5" xfId="0" applyFont="1" applyFill="1" applyBorder="1" applyAlignment="1" applyProtection="1">
      <alignment horizontal="left" vertical="center" wrapText="1" indent="1"/>
      <protection locked="0"/>
    </xf>
    <xf numFmtId="44" fontId="0" fillId="0" borderId="0" xfId="0" applyNumberFormat="1" applyBorder="1" applyProtection="1"/>
    <xf numFmtId="0" fontId="18" fillId="2" borderId="2" xfId="0" applyFont="1" applyFill="1" applyBorder="1" applyAlignment="1" applyProtection="1"/>
    <xf numFmtId="14" fontId="1" fillId="5" borderId="6" xfId="0" applyNumberFormat="1" applyFont="1" applyFill="1" applyBorder="1" applyAlignment="1" applyProtection="1">
      <alignment horizontal="left" indent="1"/>
      <protection locked="0"/>
    </xf>
    <xf numFmtId="0" fontId="2" fillId="3" borderId="0" xfId="0" applyFont="1" applyFill="1" applyBorder="1" applyAlignment="1" applyProtection="1">
      <alignment horizontal="left" vertical="center" indent="1"/>
    </xf>
    <xf numFmtId="0" fontId="2" fillId="3" borderId="0" xfId="0" applyFont="1" applyFill="1" applyBorder="1" applyAlignment="1" applyProtection="1">
      <alignment horizontal="left" vertical="center"/>
    </xf>
    <xf numFmtId="0" fontId="0" fillId="3" borderId="61" xfId="0" applyFill="1" applyBorder="1"/>
    <xf numFmtId="164" fontId="1" fillId="5" borderId="6" xfId="1" applyNumberFormat="1" applyFont="1" applyFill="1" applyBorder="1" applyAlignment="1" applyProtection="1">
      <alignment horizontal="right" wrapText="1" indent="1"/>
      <protection locked="0"/>
    </xf>
    <xf numFmtId="164" fontId="6" fillId="4" borderId="6" xfId="1" applyNumberFormat="1" applyFont="1" applyFill="1" applyBorder="1" applyAlignment="1" applyProtection="1">
      <alignment horizontal="right" vertical="center" wrapText="1" indent="1"/>
    </xf>
    <xf numFmtId="164" fontId="6" fillId="4" borderId="32" xfId="1" applyNumberFormat="1" applyFont="1" applyFill="1" applyBorder="1" applyAlignment="1" applyProtection="1">
      <alignment horizontal="right" vertical="center" wrapText="1" indent="1"/>
    </xf>
    <xf numFmtId="44" fontId="1" fillId="5" borderId="6" xfId="3" applyNumberFormat="1" applyFont="1" applyFill="1" applyBorder="1" applyAlignment="1" applyProtection="1">
      <alignment horizontal="right" vertical="center" wrapText="1" indent="1"/>
      <protection locked="0"/>
    </xf>
    <xf numFmtId="44" fontId="1" fillId="4" borderId="6" xfId="3" applyNumberFormat="1" applyFont="1" applyFill="1" applyBorder="1" applyAlignment="1" applyProtection="1">
      <alignment horizontal="right" vertical="center" wrapText="1" indent="1"/>
    </xf>
    <xf numFmtId="164" fontId="1" fillId="4" borderId="6" xfId="1" applyNumberFormat="1" applyFont="1" applyFill="1" applyBorder="1" applyAlignment="1" applyProtection="1">
      <alignment horizontal="right" vertical="center" wrapText="1" indent="1"/>
    </xf>
    <xf numFmtId="164" fontId="1" fillId="4" borderId="7" xfId="1" applyNumberFormat="1" applyFont="1" applyFill="1" applyBorder="1" applyAlignment="1" applyProtection="1">
      <alignment horizontal="right" vertical="center" wrapText="1" indent="1"/>
    </xf>
    <xf numFmtId="164" fontId="2" fillId="4" borderId="41" xfId="0" applyNumberFormat="1" applyFont="1" applyFill="1" applyBorder="1" applyAlignment="1" applyProtection="1">
      <alignment horizontal="right" vertical="center" wrapText="1" indent="1"/>
    </xf>
    <xf numFmtId="164" fontId="2" fillId="4" borderId="57" xfId="0" applyNumberFormat="1" applyFont="1" applyFill="1" applyBorder="1" applyAlignment="1" applyProtection="1">
      <alignment horizontal="right" vertical="center" wrapText="1" indent="1"/>
    </xf>
    <xf numFmtId="2" fontId="2" fillId="4" borderId="6" xfId="0" applyNumberFormat="1" applyFont="1" applyFill="1" applyBorder="1" applyAlignment="1" applyProtection="1">
      <alignment horizontal="right" vertical="center" wrapText="1" indent="2"/>
    </xf>
    <xf numFmtId="164" fontId="2" fillId="4" borderId="6" xfId="0" applyNumberFormat="1" applyFont="1" applyFill="1" applyBorder="1" applyAlignment="1" applyProtection="1">
      <alignment horizontal="right" vertical="center" wrapText="1" indent="1"/>
    </xf>
    <xf numFmtId="164" fontId="2" fillId="4" borderId="53" xfId="0" applyNumberFormat="1" applyFont="1" applyFill="1" applyBorder="1" applyAlignment="1" applyProtection="1">
      <alignment horizontal="right" vertical="center" wrapText="1" indent="1"/>
    </xf>
    <xf numFmtId="164" fontId="2" fillId="4" borderId="54" xfId="0" applyNumberFormat="1" applyFont="1" applyFill="1" applyBorder="1" applyAlignment="1" applyProtection="1">
      <alignment horizontal="right" vertical="center" wrapText="1" indent="1"/>
    </xf>
    <xf numFmtId="10" fontId="2" fillId="3" borderId="0" xfId="2" applyNumberFormat="1" applyFont="1" applyFill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left" indent="1"/>
    </xf>
    <xf numFmtId="0" fontId="1" fillId="0" borderId="3" xfId="0" applyFont="1" applyBorder="1" applyAlignment="1" applyProtection="1">
      <alignment horizontal="left" indent="1"/>
    </xf>
    <xf numFmtId="0" fontId="1" fillId="5" borderId="32" xfId="0" applyNumberFormat="1" applyFont="1" applyFill="1" applyBorder="1" applyAlignment="1" applyProtection="1">
      <alignment horizontal="center" vertical="center"/>
      <protection locked="0"/>
    </xf>
    <xf numFmtId="2" fontId="1" fillId="5" borderId="6" xfId="3" applyNumberFormat="1" applyFont="1" applyFill="1" applyBorder="1" applyAlignment="1" applyProtection="1">
      <alignment horizontal="right" vertical="center" wrapText="1" indent="2"/>
      <protection locked="0"/>
    </xf>
    <xf numFmtId="164" fontId="1" fillId="4" borderId="8" xfId="1" applyNumberFormat="1" applyFont="1" applyFill="1" applyBorder="1" applyAlignment="1" applyProtection="1">
      <alignment horizontal="right" wrapText="1" indent="1"/>
    </xf>
    <xf numFmtId="0" fontId="0" fillId="9" borderId="24" xfId="0" applyFill="1" applyBorder="1" applyAlignment="1">
      <alignment horizontal="left" wrapText="1" indent="1"/>
    </xf>
    <xf numFmtId="0" fontId="0" fillId="9" borderId="3" xfId="0" applyFill="1" applyBorder="1" applyAlignment="1">
      <alignment horizontal="left" wrapText="1" indent="1"/>
    </xf>
    <xf numFmtId="14" fontId="1" fillId="9" borderId="6" xfId="0" applyNumberFormat="1" applyFont="1" applyFill="1" applyBorder="1" applyAlignment="1">
      <alignment horizontal="right" vertical="center" wrapText="1" indent="1"/>
    </xf>
    <xf numFmtId="2" fontId="1" fillId="9" borderId="6" xfId="0" applyNumberFormat="1" applyFont="1" applyFill="1" applyBorder="1" applyAlignment="1">
      <alignment horizontal="right" vertical="center" wrapText="1" indent="1"/>
    </xf>
    <xf numFmtId="14" fontId="1" fillId="10" borderId="6" xfId="0" applyNumberFormat="1" applyFont="1" applyFill="1" applyBorder="1" applyAlignment="1">
      <alignment horizontal="right" vertical="center" wrapText="1" indent="1"/>
    </xf>
    <xf numFmtId="2" fontId="1" fillId="10" borderId="6" xfId="0" applyNumberFormat="1" applyFont="1" applyFill="1" applyBorder="1" applyAlignment="1">
      <alignment horizontal="right" vertical="center" wrapText="1" indent="1"/>
    </xf>
    <xf numFmtId="0" fontId="0" fillId="11" borderId="24" xfId="0" applyFill="1" applyBorder="1" applyAlignment="1">
      <alignment horizontal="left" wrapText="1" indent="1"/>
    </xf>
    <xf numFmtId="0" fontId="0" fillId="11" borderId="3" xfId="0" applyFill="1" applyBorder="1" applyAlignment="1">
      <alignment horizontal="left" wrapText="1" indent="1"/>
    </xf>
    <xf numFmtId="14" fontId="1" fillId="11" borderId="6" xfId="0" applyNumberFormat="1" applyFont="1" applyFill="1" applyBorder="1" applyAlignment="1">
      <alignment horizontal="right" vertical="center" wrapText="1" indent="1"/>
    </xf>
    <xf numFmtId="2" fontId="1" fillId="11" borderId="6" xfId="0" applyNumberFormat="1" applyFont="1" applyFill="1" applyBorder="1" applyAlignment="1">
      <alignment horizontal="right" vertical="center" wrapText="1" indent="1"/>
    </xf>
    <xf numFmtId="2" fontId="1" fillId="4" borderId="6" xfId="0" applyNumberFormat="1" applyFont="1" applyFill="1" applyBorder="1" applyAlignment="1">
      <alignment horizontal="right" vertical="center" wrapText="1" indent="1"/>
    </xf>
    <xf numFmtId="10" fontId="1" fillId="5" borderId="12" xfId="2" applyNumberFormat="1" applyFont="1" applyFill="1" applyBorder="1" applyAlignment="1" applyProtection="1">
      <alignment horizontal="right" vertical="center" wrapText="1" indent="1"/>
      <protection locked="0"/>
    </xf>
    <xf numFmtId="0" fontId="1" fillId="5" borderId="63" xfId="2" applyNumberFormat="1" applyFont="1" applyFill="1" applyBorder="1" applyAlignment="1" applyProtection="1">
      <alignment horizontal="right" vertical="center" wrapText="1" indent="1"/>
      <protection locked="0"/>
    </xf>
    <xf numFmtId="164" fontId="6" fillId="4" borderId="7" xfId="1" applyNumberFormat="1" applyFont="1" applyFill="1" applyBorder="1" applyAlignment="1" applyProtection="1">
      <alignment horizontal="right" vertical="center" wrapText="1" indent="1"/>
    </xf>
    <xf numFmtId="164" fontId="1" fillId="5" borderId="12" xfId="0" applyNumberFormat="1" applyFont="1" applyFill="1" applyBorder="1" applyAlignment="1" applyProtection="1">
      <alignment horizontal="right" vertical="center" indent="1"/>
      <protection locked="0"/>
    </xf>
    <xf numFmtId="164" fontId="6" fillId="4" borderId="12" xfId="1" applyNumberFormat="1" applyFont="1" applyFill="1" applyBorder="1" applyAlignment="1" applyProtection="1">
      <alignment horizontal="right" wrapText="1" indent="1"/>
    </xf>
    <xf numFmtId="0" fontId="1" fillId="2" borderId="1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164" fontId="2" fillId="3" borderId="66" xfId="0" applyNumberFormat="1" applyFont="1" applyFill="1" applyBorder="1" applyAlignment="1" applyProtection="1">
      <alignment horizontal="left" vertical="center" wrapText="1"/>
    </xf>
    <xf numFmtId="164" fontId="2" fillId="3" borderId="0" xfId="0" applyNumberFormat="1" applyFont="1" applyFill="1" applyBorder="1" applyAlignment="1" applyProtection="1">
      <alignment horizontal="left" vertical="center" wrapText="1"/>
    </xf>
    <xf numFmtId="164" fontId="2" fillId="4" borderId="67" xfId="0" applyNumberFormat="1" applyFont="1" applyFill="1" applyBorder="1" applyAlignment="1" applyProtection="1">
      <alignment horizontal="right" vertical="center" wrapText="1" indent="1"/>
    </xf>
    <xf numFmtId="164" fontId="2" fillId="4" borderId="8" xfId="0" applyNumberFormat="1" applyFont="1" applyFill="1" applyBorder="1" applyAlignment="1" applyProtection="1">
      <alignment horizontal="right" vertical="center" wrapText="1" indent="1"/>
    </xf>
    <xf numFmtId="164" fontId="1" fillId="4" borderId="6" xfId="0" applyNumberFormat="1" applyFont="1" applyFill="1" applyBorder="1" applyAlignment="1" applyProtection="1">
      <alignment horizontal="center" vertical="center" wrapText="1"/>
    </xf>
    <xf numFmtId="10" fontId="1" fillId="4" borderId="6" xfId="2" applyNumberFormat="1" applyFont="1" applyFill="1" applyBorder="1" applyAlignment="1" applyProtection="1">
      <alignment horizontal="center" vertical="center" wrapText="1"/>
    </xf>
    <xf numFmtId="10" fontId="1" fillId="4" borderId="6" xfId="2" applyNumberFormat="1" applyFont="1" applyFill="1" applyBorder="1" applyAlignment="1" applyProtection="1">
      <alignment horizontal="right" vertical="center" wrapText="1" indent="1"/>
    </xf>
    <xf numFmtId="164" fontId="2" fillId="4" borderId="32" xfId="0" applyNumberFormat="1" applyFont="1" applyFill="1" applyBorder="1" applyAlignment="1" applyProtection="1">
      <alignment horizontal="right" vertical="center" wrapText="1" indent="1"/>
    </xf>
    <xf numFmtId="164" fontId="2" fillId="4" borderId="7" xfId="0" applyNumberFormat="1" applyFont="1" applyFill="1" applyBorder="1" applyAlignment="1" applyProtection="1">
      <alignment horizontal="right" vertical="center" wrapText="1" indent="1"/>
    </xf>
    <xf numFmtId="164" fontId="2" fillId="3" borderId="0" xfId="0" applyNumberFormat="1" applyFont="1" applyFill="1" applyBorder="1" applyAlignment="1" applyProtection="1">
      <alignment horizontal="center" vertical="center" wrapText="1"/>
    </xf>
    <xf numFmtId="164" fontId="2" fillId="3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top"/>
    </xf>
    <xf numFmtId="10" fontId="1" fillId="5" borderId="8" xfId="2" applyNumberFormat="1" applyFont="1" applyFill="1" applyBorder="1" applyAlignment="1" applyProtection="1">
      <alignment horizontal="right" vertical="center" wrapText="1" indent="1"/>
      <protection locked="0"/>
    </xf>
    <xf numFmtId="10" fontId="1" fillId="4" borderId="12" xfId="2" applyNumberFormat="1" applyFont="1" applyFill="1" applyBorder="1" applyAlignment="1" applyProtection="1">
      <alignment horizontal="right" vertical="center" wrapText="1" indent="1"/>
      <protection locked="0"/>
    </xf>
    <xf numFmtId="0" fontId="1" fillId="2" borderId="1" xfId="0" applyFont="1" applyFill="1" applyBorder="1" applyAlignment="1" applyProtection="1"/>
    <xf numFmtId="0" fontId="1" fillId="2" borderId="3" xfId="0" applyFont="1" applyFill="1" applyBorder="1" applyAlignment="1" applyProtection="1"/>
    <xf numFmtId="0" fontId="1" fillId="0" borderId="28" xfId="0" applyFont="1" applyBorder="1" applyAlignment="1" applyProtection="1">
      <alignment horizontal="left" wrapText="1" indent="1"/>
    </xf>
    <xf numFmtId="0" fontId="1" fillId="0" borderId="13" xfId="0" applyFont="1" applyBorder="1" applyAlignment="1" applyProtection="1">
      <alignment horizontal="left" wrapText="1" indent="1"/>
    </xf>
    <xf numFmtId="0" fontId="2" fillId="2" borderId="35" xfId="0" applyFont="1" applyFill="1" applyBorder="1" applyAlignment="1" applyProtection="1">
      <alignment horizontal="left" vertical="center" wrapText="1" indent="1"/>
    </xf>
    <xf numFmtId="0" fontId="2" fillId="2" borderId="18" xfId="0" applyFont="1" applyFill="1" applyBorder="1" applyAlignment="1" applyProtection="1">
      <alignment horizontal="left" vertical="center" wrapText="1" indent="1"/>
    </xf>
    <xf numFmtId="0" fontId="2" fillId="2" borderId="36" xfId="0" applyFont="1" applyFill="1" applyBorder="1" applyAlignment="1" applyProtection="1">
      <alignment horizontal="left" vertical="center" wrapText="1" indent="1"/>
    </xf>
    <xf numFmtId="0" fontId="0" fillId="0" borderId="24" xfId="0" applyBorder="1" applyAlignment="1" applyProtection="1">
      <alignment horizontal="left" wrapText="1" indent="1"/>
    </xf>
    <xf numFmtId="0" fontId="0" fillId="0" borderId="3" xfId="0" applyBorder="1" applyAlignment="1" applyProtection="1">
      <alignment horizontal="left" wrapText="1" indent="1"/>
    </xf>
    <xf numFmtId="0" fontId="0" fillId="0" borderId="19" xfId="0" applyBorder="1" applyAlignment="1" applyProtection="1">
      <alignment horizontal="left" wrapText="1" indent="1"/>
    </xf>
    <xf numFmtId="0" fontId="0" fillId="0" borderId="14" xfId="0" applyBorder="1" applyAlignment="1" applyProtection="1">
      <alignment horizontal="left" wrapText="1" indent="1"/>
    </xf>
    <xf numFmtId="0" fontId="0" fillId="0" borderId="24" xfId="0" applyBorder="1" applyAlignment="1">
      <alignment horizontal="left" wrapText="1" indent="1"/>
    </xf>
    <xf numFmtId="0" fontId="0" fillId="0" borderId="3" xfId="0" applyBorder="1" applyAlignment="1">
      <alignment horizontal="left" wrapText="1" indent="1"/>
    </xf>
    <xf numFmtId="0" fontId="0" fillId="9" borderId="24" xfId="0" applyFill="1" applyBorder="1" applyAlignment="1">
      <alignment horizontal="left" wrapText="1" indent="1"/>
    </xf>
    <xf numFmtId="0" fontId="0" fillId="9" borderId="3" xfId="0" applyFill="1" applyBorder="1" applyAlignment="1">
      <alignment horizontal="left" wrapText="1" indent="1"/>
    </xf>
    <xf numFmtId="0" fontId="0" fillId="10" borderId="24" xfId="0" applyFill="1" applyBorder="1" applyAlignment="1">
      <alignment horizontal="left" wrapText="1" indent="1"/>
    </xf>
    <xf numFmtId="0" fontId="0" fillId="10" borderId="3" xfId="0" applyFill="1" applyBorder="1" applyAlignment="1">
      <alignment horizontal="left" wrapText="1" indent="1"/>
    </xf>
    <xf numFmtId="0" fontId="0" fillId="11" borderId="24" xfId="0" applyFill="1" applyBorder="1" applyAlignment="1">
      <alignment horizontal="left" wrapText="1" indent="1"/>
    </xf>
    <xf numFmtId="0" fontId="0" fillId="11" borderId="3" xfId="0" applyFill="1" applyBorder="1" applyAlignment="1">
      <alignment horizontal="left" wrapText="1" indent="1"/>
    </xf>
    <xf numFmtId="0" fontId="1" fillId="0" borderId="19" xfId="0" applyFont="1" applyBorder="1" applyAlignment="1" applyProtection="1">
      <alignment horizontal="left" wrapText="1" indent="1"/>
    </xf>
    <xf numFmtId="0" fontId="2" fillId="2" borderId="39" xfId="0" applyFont="1" applyFill="1" applyBorder="1" applyAlignment="1" applyProtection="1">
      <alignment horizontal="left" vertical="center" indent="1"/>
    </xf>
    <xf numFmtId="0" fontId="2" fillId="2" borderId="40" xfId="0" applyFont="1" applyFill="1" applyBorder="1" applyAlignment="1" applyProtection="1">
      <alignment horizontal="left" vertical="center" indent="1"/>
    </xf>
    <xf numFmtId="0" fontId="1" fillId="0" borderId="24" xfId="0" applyFont="1" applyBorder="1" applyAlignment="1" applyProtection="1">
      <alignment horizontal="left" wrapText="1" indent="1"/>
    </xf>
    <xf numFmtId="0" fontId="1" fillId="0" borderId="19" xfId="0" applyFont="1" applyBorder="1" applyAlignment="1" applyProtection="1">
      <alignment horizontal="left" vertical="center" wrapText="1" indent="1"/>
    </xf>
    <xf numFmtId="0" fontId="0" fillId="0" borderId="14" xfId="0" applyBorder="1" applyAlignment="1" applyProtection="1">
      <alignment horizontal="left" vertical="center" wrapText="1" indent="1"/>
    </xf>
    <xf numFmtId="0" fontId="1" fillId="0" borderId="24" xfId="0" applyNumberFormat="1" applyFont="1" applyBorder="1" applyAlignment="1" applyProtection="1">
      <alignment horizontal="left" wrapText="1" indent="1"/>
    </xf>
    <xf numFmtId="0" fontId="0" fillId="0" borderId="3" xfId="0" applyNumberFormat="1" applyBorder="1" applyAlignment="1" applyProtection="1">
      <alignment horizontal="left" wrapText="1" indent="1"/>
    </xf>
    <xf numFmtId="0" fontId="1" fillId="2" borderId="19" xfId="0" applyFont="1" applyFill="1" applyBorder="1" applyAlignment="1" applyProtection="1">
      <alignment horizontal="left" vertical="center" wrapText="1" indent="1"/>
    </xf>
    <xf numFmtId="0" fontId="1" fillId="2" borderId="14" xfId="0" applyFont="1" applyFill="1" applyBorder="1" applyAlignment="1" applyProtection="1">
      <alignment horizontal="left" vertical="center" wrapText="1" indent="1"/>
    </xf>
    <xf numFmtId="0" fontId="1" fillId="2" borderId="24" xfId="0" applyFont="1" applyFill="1" applyBorder="1" applyAlignment="1" applyProtection="1">
      <alignment horizontal="left" vertical="center" wrapText="1" indent="1"/>
    </xf>
    <xf numFmtId="0" fontId="1" fillId="2" borderId="3" xfId="0" applyFont="1" applyFill="1" applyBorder="1" applyAlignment="1" applyProtection="1">
      <alignment horizontal="left" vertical="center" wrapText="1" indent="1"/>
    </xf>
    <xf numFmtId="0" fontId="1" fillId="0" borderId="24" xfId="0" applyFont="1" applyFill="1" applyBorder="1" applyAlignment="1" applyProtection="1">
      <alignment horizontal="left" vertical="center" wrapText="1" indent="1"/>
    </xf>
    <xf numFmtId="0" fontId="1" fillId="0" borderId="3" xfId="0" applyFont="1" applyFill="1" applyBorder="1" applyAlignment="1" applyProtection="1">
      <alignment horizontal="left" vertical="center" wrapText="1" indent="1"/>
    </xf>
    <xf numFmtId="0" fontId="1" fillId="5" borderId="1" xfId="0" applyFont="1" applyFill="1" applyBorder="1" applyAlignment="1" applyProtection="1">
      <alignment horizontal="left" indent="1"/>
      <protection locked="0"/>
    </xf>
    <xf numFmtId="0" fontId="0" fillId="5" borderId="2" xfId="0" applyFill="1" applyBorder="1" applyAlignment="1" applyProtection="1">
      <alignment horizontal="left" indent="1"/>
      <protection locked="0"/>
    </xf>
    <xf numFmtId="0" fontId="11" fillId="0" borderId="45" xfId="0" quotePrefix="1" applyFont="1" applyFill="1" applyBorder="1" applyAlignment="1" applyProtection="1">
      <alignment horizontal="left" vertical="center" wrapText="1" indent="1"/>
    </xf>
    <xf numFmtId="0" fontId="11" fillId="0" borderId="4" xfId="0" quotePrefix="1" applyFont="1" applyFill="1" applyBorder="1" applyAlignment="1" applyProtection="1">
      <alignment horizontal="left" vertical="center" wrapText="1" indent="1"/>
    </xf>
    <xf numFmtId="0" fontId="11" fillId="0" borderId="23" xfId="0" quotePrefix="1" applyFont="1" applyFill="1" applyBorder="1" applyAlignment="1" applyProtection="1">
      <alignment horizontal="left" vertical="center" wrapText="1" indent="1"/>
    </xf>
    <xf numFmtId="0" fontId="11" fillId="0" borderId="51" xfId="0" quotePrefix="1" applyFont="1" applyFill="1" applyBorder="1" applyAlignment="1" applyProtection="1">
      <alignment horizontal="left" vertical="center" wrapText="1" indent="1"/>
    </xf>
    <xf numFmtId="0" fontId="11" fillId="0" borderId="15" xfId="0" quotePrefix="1" applyFont="1" applyFill="1" applyBorder="1" applyAlignment="1" applyProtection="1">
      <alignment horizontal="left" vertical="center" wrapText="1" indent="1"/>
    </xf>
    <xf numFmtId="0" fontId="11" fillId="0" borderId="38" xfId="0" quotePrefix="1" applyFont="1" applyFill="1" applyBorder="1" applyAlignment="1" applyProtection="1">
      <alignment horizontal="left" vertical="center" wrapText="1" indent="1"/>
    </xf>
    <xf numFmtId="0" fontId="1" fillId="4" borderId="52" xfId="0" applyFont="1" applyFill="1" applyBorder="1" applyAlignment="1" applyProtection="1">
      <alignment horizontal="left" vertical="center" indent="1"/>
    </xf>
    <xf numFmtId="0" fontId="0" fillId="4" borderId="18" xfId="0" applyFill="1" applyBorder="1" applyAlignment="1" applyProtection="1">
      <alignment horizontal="left" vertical="center" indent="1"/>
    </xf>
    <xf numFmtId="0" fontId="0" fillId="4" borderId="36" xfId="0" applyFill="1" applyBorder="1" applyAlignment="1" applyProtection="1">
      <alignment horizontal="left" vertical="center" indent="1"/>
    </xf>
    <xf numFmtId="0" fontId="2" fillId="0" borderId="58" xfId="0" applyFont="1" applyFill="1" applyBorder="1" applyAlignment="1" applyProtection="1">
      <alignment horizontal="left" vertical="center" wrapText="1" indent="1"/>
    </xf>
    <xf numFmtId="0" fontId="2" fillId="0" borderId="6" xfId="0" applyFont="1" applyFill="1" applyBorder="1" applyAlignment="1" applyProtection="1">
      <alignment horizontal="left" vertical="center" wrapText="1" indent="1"/>
    </xf>
    <xf numFmtId="0" fontId="2" fillId="0" borderId="59" xfId="0" applyFont="1" applyFill="1" applyBorder="1" applyAlignment="1" applyProtection="1">
      <alignment horizontal="left" vertical="center" wrapText="1" indent="1"/>
    </xf>
    <xf numFmtId="0" fontId="2" fillId="0" borderId="12" xfId="0" applyFont="1" applyFill="1" applyBorder="1" applyAlignment="1" applyProtection="1">
      <alignment horizontal="left" vertical="center" wrapText="1" indent="1"/>
    </xf>
    <xf numFmtId="0" fontId="2" fillId="0" borderId="58" xfId="0" applyFont="1" applyBorder="1" applyAlignment="1" applyProtection="1">
      <alignment horizontal="left" vertical="center" wrapText="1" indent="1"/>
    </xf>
    <xf numFmtId="0" fontId="2" fillId="0" borderId="6" xfId="0" applyFont="1" applyBorder="1" applyAlignment="1" applyProtection="1">
      <alignment horizontal="left" vertical="center" wrapText="1" indent="1"/>
    </xf>
    <xf numFmtId="0" fontId="0" fillId="0" borderId="22" xfId="0" applyBorder="1" applyAlignment="1" applyProtection="1">
      <alignment horizontal="left" vertical="center" wrapText="1" indent="1"/>
    </xf>
    <xf numFmtId="0" fontId="0" fillId="0" borderId="33" xfId="0" applyBorder="1" applyAlignment="1" applyProtection="1">
      <alignment horizontal="left" vertical="center" wrapText="1" indent="1"/>
    </xf>
    <xf numFmtId="0" fontId="2" fillId="0" borderId="39" xfId="0" applyFont="1" applyFill="1" applyBorder="1" applyAlignment="1" applyProtection="1">
      <alignment horizontal="left" vertical="center" indent="1"/>
    </xf>
    <xf numFmtId="0" fontId="2" fillId="0" borderId="40" xfId="0" applyFont="1" applyFill="1" applyBorder="1" applyAlignment="1" applyProtection="1">
      <alignment horizontal="left" vertical="center" indent="1"/>
    </xf>
    <xf numFmtId="0" fontId="1" fillId="0" borderId="49" xfId="0" applyFont="1" applyBorder="1" applyAlignment="1" applyProtection="1">
      <alignment horizontal="left" wrapText="1" indent="1"/>
    </xf>
    <xf numFmtId="0" fontId="1" fillId="0" borderId="1" xfId="0" applyFont="1" applyBorder="1" applyAlignment="1" applyProtection="1">
      <alignment horizontal="left" wrapText="1" indent="1"/>
    </xf>
    <xf numFmtId="0" fontId="1" fillId="0" borderId="3" xfId="0" applyFont="1" applyBorder="1" applyAlignment="1" applyProtection="1">
      <alignment horizontal="left" wrapText="1" indent="1"/>
    </xf>
    <xf numFmtId="0" fontId="1" fillId="0" borderId="68" xfId="0" applyFont="1" applyBorder="1" applyAlignment="1" applyProtection="1">
      <alignment horizontal="left" vertical="center" wrapText="1" indent="1"/>
    </xf>
    <xf numFmtId="0" fontId="1" fillId="0" borderId="62" xfId="0" applyFont="1" applyBorder="1" applyAlignment="1" applyProtection="1">
      <alignment horizontal="left" vertical="center" wrapText="1" indent="1"/>
    </xf>
    <xf numFmtId="0" fontId="2" fillId="0" borderId="24" xfId="0" applyFont="1" applyFill="1" applyBorder="1" applyAlignment="1" applyProtection="1">
      <alignment horizontal="left" vertical="center" wrapText="1" indent="1"/>
    </xf>
    <xf numFmtId="0" fontId="2" fillId="0" borderId="3" xfId="0" applyFont="1" applyFill="1" applyBorder="1" applyAlignment="1" applyProtection="1">
      <alignment horizontal="left" vertical="center" wrapText="1" indent="1"/>
    </xf>
    <xf numFmtId="0" fontId="1" fillId="0" borderId="24" xfId="0" applyFont="1" applyBorder="1" applyAlignment="1" applyProtection="1">
      <alignment horizontal="left" indent="1"/>
    </xf>
    <xf numFmtId="0" fontId="1" fillId="0" borderId="3" xfId="0" applyFont="1" applyBorder="1" applyAlignment="1" applyProtection="1">
      <alignment horizontal="left" indent="1"/>
    </xf>
    <xf numFmtId="0" fontId="0" fillId="0" borderId="22" xfId="0" applyBorder="1" applyAlignment="1" applyProtection="1">
      <alignment horizontal="left" wrapText="1" indent="1"/>
    </xf>
    <xf numFmtId="0" fontId="0" fillId="0" borderId="33" xfId="0" applyBorder="1" applyAlignment="1" applyProtection="1">
      <alignment horizontal="left" wrapText="1" indent="1"/>
    </xf>
    <xf numFmtId="0" fontId="1" fillId="0" borderId="3" xfId="0" applyNumberFormat="1" applyFont="1" applyBorder="1" applyAlignment="1" applyProtection="1">
      <alignment horizontal="left" wrapText="1" indent="1"/>
    </xf>
    <xf numFmtId="0" fontId="2" fillId="0" borderId="60" xfId="0" applyFont="1" applyFill="1" applyBorder="1" applyAlignment="1" applyProtection="1">
      <alignment horizontal="left" vertical="center" wrapText="1" indent="1"/>
    </xf>
    <xf numFmtId="0" fontId="2" fillId="0" borderId="53" xfId="0" applyFont="1" applyFill="1" applyBorder="1" applyAlignment="1" applyProtection="1">
      <alignment horizontal="left" vertical="center" wrapText="1" indent="1"/>
    </xf>
    <xf numFmtId="0" fontId="1" fillId="0" borderId="71" xfId="0" applyFont="1" applyBorder="1" applyAlignment="1" applyProtection="1">
      <alignment horizontal="left" wrapText="1" indent="1"/>
    </xf>
    <xf numFmtId="0" fontId="1" fillId="0" borderId="9" xfId="0" applyFont="1" applyBorder="1" applyAlignment="1" applyProtection="1">
      <alignment horizontal="left" wrapText="1" indent="1"/>
    </xf>
    <xf numFmtId="0" fontId="1" fillId="0" borderId="64" xfId="0" applyFont="1" applyBorder="1" applyAlignment="1" applyProtection="1">
      <alignment horizontal="left" wrapText="1" indent="1"/>
    </xf>
    <xf numFmtId="0" fontId="1" fillId="0" borderId="65" xfId="0" applyFont="1" applyBorder="1" applyAlignment="1" applyProtection="1">
      <alignment horizontal="left" wrapText="1" indent="1"/>
    </xf>
    <xf numFmtId="0" fontId="2" fillId="2" borderId="20" xfId="0" applyFont="1" applyFill="1" applyBorder="1" applyAlignment="1" applyProtection="1">
      <alignment horizontal="left" vertical="center" wrapText="1" indent="1"/>
    </xf>
    <xf numFmtId="0" fontId="2" fillId="2" borderId="16" xfId="0" applyFont="1" applyFill="1" applyBorder="1" applyAlignment="1" applyProtection="1">
      <alignment horizontal="left" vertical="center" wrapText="1" indent="1"/>
    </xf>
    <xf numFmtId="0" fontId="2" fillId="2" borderId="29" xfId="0" applyFont="1" applyFill="1" applyBorder="1" applyAlignment="1" applyProtection="1">
      <alignment horizontal="left" vertical="center" wrapText="1" indent="1"/>
    </xf>
    <xf numFmtId="0" fontId="0" fillId="0" borderId="13" xfId="0" applyBorder="1" applyAlignment="1" applyProtection="1">
      <alignment horizontal="left" wrapText="1" indent="1"/>
    </xf>
    <xf numFmtId="0" fontId="1" fillId="0" borderId="27" xfId="0" applyNumberFormat="1" applyFont="1" applyBorder="1" applyAlignment="1" applyProtection="1">
      <alignment horizontal="left" wrapText="1" indent="1"/>
    </xf>
    <xf numFmtId="0" fontId="1" fillId="0" borderId="9" xfId="0" applyNumberFormat="1" applyFont="1" applyBorder="1" applyAlignment="1" applyProtection="1">
      <alignment horizontal="left" wrapText="1" indent="1"/>
    </xf>
    <xf numFmtId="0" fontId="2" fillId="0" borderId="56" xfId="0" applyFont="1" applyFill="1" applyBorder="1" applyAlignment="1" applyProtection="1">
      <alignment horizontal="left" vertical="center" wrapText="1" indent="1"/>
    </xf>
    <xf numFmtId="0" fontId="2" fillId="0" borderId="57" xfId="0" applyFont="1" applyFill="1" applyBorder="1" applyAlignment="1" applyProtection="1">
      <alignment horizontal="left" vertical="center" wrapText="1" indent="1"/>
    </xf>
    <xf numFmtId="0" fontId="1" fillId="3" borderId="24" xfId="0" applyFont="1" applyFill="1" applyBorder="1" applyAlignment="1" applyProtection="1">
      <alignment horizontal="left" vertical="center" wrapText="1" indent="1"/>
    </xf>
    <xf numFmtId="0" fontId="1" fillId="3" borderId="3" xfId="0" applyFont="1" applyFill="1" applyBorder="1" applyAlignment="1" applyProtection="1">
      <alignment horizontal="left" vertical="center" wrapText="1" indent="1"/>
    </xf>
    <xf numFmtId="0" fontId="0" fillId="0" borderId="27" xfId="0" applyBorder="1" applyAlignment="1" applyProtection="1">
      <alignment horizontal="left" wrapText="1" indent="1"/>
    </xf>
    <xf numFmtId="0" fontId="0" fillId="0" borderId="9" xfId="0" applyBorder="1" applyAlignment="1" applyProtection="1">
      <alignment horizontal="left" wrapText="1" indent="1"/>
    </xf>
    <xf numFmtId="0" fontId="2" fillId="0" borderId="39" xfId="0" applyFont="1" applyBorder="1" applyAlignment="1" applyProtection="1">
      <alignment horizontal="left" vertical="center" wrapText="1" indent="1"/>
    </xf>
    <xf numFmtId="0" fontId="2" fillId="0" borderId="40" xfId="0" applyFont="1" applyBorder="1" applyAlignment="1" applyProtection="1">
      <alignment horizontal="left" vertical="center" wrapText="1" indent="1"/>
    </xf>
    <xf numFmtId="0" fontId="0" fillId="0" borderId="24" xfId="0" applyFill="1" applyBorder="1" applyAlignment="1" applyProtection="1">
      <alignment horizontal="left" wrapText="1" indent="1"/>
    </xf>
    <xf numFmtId="0" fontId="0" fillId="0" borderId="3" xfId="0" applyFill="1" applyBorder="1" applyAlignment="1" applyProtection="1">
      <alignment horizontal="left" wrapText="1" indent="1"/>
    </xf>
    <xf numFmtId="0" fontId="1" fillId="3" borderId="24" xfId="0" applyFont="1" applyFill="1" applyBorder="1" applyAlignment="1" applyProtection="1">
      <alignment horizontal="left" vertical="center" wrapText="1"/>
    </xf>
    <xf numFmtId="0" fontId="1" fillId="3" borderId="3" xfId="0" applyFont="1" applyFill="1" applyBorder="1" applyAlignment="1" applyProtection="1">
      <alignment horizontal="left" vertical="center" wrapText="1"/>
    </xf>
    <xf numFmtId="0" fontId="2" fillId="2" borderId="31" xfId="0" applyFont="1" applyFill="1" applyBorder="1" applyAlignment="1" applyProtection="1">
      <alignment horizontal="left" vertical="center" wrapText="1" indent="1"/>
    </xf>
    <xf numFmtId="0" fontId="2" fillId="2" borderId="15" xfId="0" applyFont="1" applyFill="1" applyBorder="1" applyAlignment="1" applyProtection="1">
      <alignment horizontal="left" vertical="center" wrapText="1" indent="1"/>
    </xf>
    <xf numFmtId="0" fontId="2" fillId="2" borderId="38" xfId="0" applyFont="1" applyFill="1" applyBorder="1" applyAlignment="1" applyProtection="1">
      <alignment horizontal="left" vertical="center" wrapText="1" indent="1"/>
    </xf>
    <xf numFmtId="0" fontId="1" fillId="5" borderId="24" xfId="0" applyFont="1" applyFill="1" applyBorder="1" applyAlignment="1" applyProtection="1">
      <alignment horizontal="left" wrapText="1" indent="1"/>
      <protection locked="0"/>
    </xf>
    <xf numFmtId="0" fontId="1" fillId="5" borderId="3" xfId="0" applyFont="1" applyFill="1" applyBorder="1" applyAlignment="1" applyProtection="1">
      <alignment horizontal="left" wrapText="1" indent="1"/>
      <protection locked="0"/>
    </xf>
    <xf numFmtId="0" fontId="2" fillId="0" borderId="35" xfId="0" applyFont="1" applyBorder="1" applyAlignment="1" applyProtection="1">
      <alignment horizontal="left" vertical="center" indent="1"/>
    </xf>
    <xf numFmtId="0" fontId="2" fillId="0" borderId="18" xfId="0" applyFont="1" applyBorder="1" applyAlignment="1" applyProtection="1">
      <alignment horizontal="left" vertical="center" indent="1"/>
    </xf>
    <xf numFmtId="0" fontId="1" fillId="4" borderId="49" xfId="0" applyFont="1" applyFill="1" applyBorder="1" applyAlignment="1" applyProtection="1">
      <alignment horizontal="center" vertical="center"/>
    </xf>
    <xf numFmtId="0" fontId="1" fillId="4" borderId="11" xfId="0" applyFont="1" applyFill="1" applyBorder="1" applyAlignment="1" applyProtection="1">
      <alignment horizontal="center" vertical="center"/>
    </xf>
    <xf numFmtId="0" fontId="1" fillId="4" borderId="50" xfId="0" applyFont="1" applyFill="1" applyBorder="1" applyAlignment="1" applyProtection="1">
      <alignment horizontal="center" vertical="center"/>
    </xf>
    <xf numFmtId="0" fontId="10" fillId="7" borderId="46" xfId="0" applyFont="1" applyFill="1" applyBorder="1" applyAlignment="1" applyProtection="1">
      <alignment horizontal="left" vertical="center" indent="1"/>
    </xf>
    <xf numFmtId="0" fontId="10" fillId="7" borderId="0" xfId="0" applyFont="1" applyFill="1" applyBorder="1" applyAlignment="1" applyProtection="1">
      <alignment horizontal="left" vertical="center" indent="1"/>
    </xf>
    <xf numFmtId="0" fontId="10" fillId="7" borderId="47" xfId="0" applyFont="1" applyFill="1" applyBorder="1" applyAlignment="1" applyProtection="1">
      <alignment horizontal="left" vertical="center" indent="1"/>
    </xf>
    <xf numFmtId="0" fontId="2" fillId="0" borderId="60" xfId="0" applyFont="1" applyBorder="1" applyAlignment="1" applyProtection="1">
      <alignment horizontal="left" vertical="center" wrapText="1" indent="1"/>
    </xf>
    <xf numFmtId="0" fontId="2" fillId="0" borderId="53" xfId="0" applyFont="1" applyBorder="1" applyAlignment="1" applyProtection="1">
      <alignment horizontal="left" vertical="center" wrapText="1" indent="1"/>
    </xf>
    <xf numFmtId="0" fontId="1" fillId="5" borderId="10" xfId="0" applyFont="1" applyFill="1" applyBorder="1" applyAlignment="1" applyProtection="1">
      <alignment horizontal="left" vertical="center" indent="1"/>
      <protection locked="0"/>
    </xf>
    <xf numFmtId="0" fontId="1" fillId="5" borderId="17" xfId="0" applyFont="1" applyFill="1" applyBorder="1" applyAlignment="1" applyProtection="1">
      <alignment horizontal="left" vertical="center" indent="1"/>
      <protection locked="0"/>
    </xf>
    <xf numFmtId="0" fontId="1" fillId="5" borderId="21" xfId="0" applyFont="1" applyFill="1" applyBorder="1" applyAlignment="1" applyProtection="1">
      <alignment horizontal="left" vertical="center" indent="1"/>
      <protection locked="0"/>
    </xf>
    <xf numFmtId="0" fontId="1" fillId="5" borderId="1" xfId="0" applyFont="1" applyFill="1" applyBorder="1" applyAlignment="1" applyProtection="1">
      <alignment horizontal="left" vertical="center" indent="1"/>
      <protection locked="0"/>
    </xf>
    <xf numFmtId="0" fontId="1" fillId="5" borderId="2" xfId="0" applyFont="1" applyFill="1" applyBorder="1" applyAlignment="1" applyProtection="1">
      <alignment horizontal="left" vertical="center" indent="1"/>
      <protection locked="0"/>
    </xf>
    <xf numFmtId="0" fontId="1" fillId="5" borderId="25" xfId="0" applyFont="1" applyFill="1" applyBorder="1" applyAlignment="1" applyProtection="1">
      <alignment horizontal="left" vertical="center" indent="1"/>
      <protection locked="0"/>
    </xf>
    <xf numFmtId="0" fontId="2" fillId="0" borderId="20" xfId="0" applyFont="1" applyFill="1" applyBorder="1" applyAlignment="1" applyProtection="1">
      <alignment horizontal="left" vertical="center" wrapText="1" indent="1"/>
    </xf>
    <xf numFmtId="0" fontId="2" fillId="0" borderId="16" xfId="0" applyFont="1" applyFill="1" applyBorder="1" applyAlignment="1" applyProtection="1">
      <alignment horizontal="left" vertical="center" wrapText="1" indent="1"/>
    </xf>
    <xf numFmtId="0" fontId="2" fillId="0" borderId="29" xfId="0" applyFont="1" applyFill="1" applyBorder="1" applyAlignment="1" applyProtection="1">
      <alignment horizontal="left" vertical="center" wrapText="1" indent="1"/>
    </xf>
    <xf numFmtId="0" fontId="1" fillId="5" borderId="3" xfId="0" applyFont="1" applyFill="1" applyBorder="1" applyAlignment="1" applyProtection="1">
      <alignment horizontal="left" vertical="center" indent="1"/>
      <protection locked="0"/>
    </xf>
    <xf numFmtId="0" fontId="0" fillId="4" borderId="45" xfId="0" applyFill="1" applyBorder="1" applyProtection="1"/>
    <xf numFmtId="0" fontId="0" fillId="4" borderId="4" xfId="0" applyFill="1" applyBorder="1" applyProtection="1"/>
    <xf numFmtId="0" fontId="0" fillId="4" borderId="23" xfId="0" applyFill="1" applyBorder="1" applyProtection="1"/>
    <xf numFmtId="0" fontId="9" fillId="4" borderId="45" xfId="0" applyFont="1" applyFill="1" applyBorder="1" applyAlignment="1" applyProtection="1">
      <alignment horizontal="left" indent="1"/>
    </xf>
    <xf numFmtId="0" fontId="9" fillId="4" borderId="4" xfId="0" applyFont="1" applyFill="1" applyBorder="1" applyAlignment="1" applyProtection="1">
      <alignment horizontal="left" indent="1"/>
    </xf>
    <xf numFmtId="0" fontId="9" fillId="4" borderId="23" xfId="0" applyFont="1" applyFill="1" applyBorder="1" applyAlignment="1" applyProtection="1">
      <alignment horizontal="left" indent="1"/>
    </xf>
    <xf numFmtId="0" fontId="1" fillId="0" borderId="22" xfId="0" applyFont="1" applyFill="1" applyBorder="1" applyAlignment="1" applyProtection="1">
      <alignment horizontal="left" indent="1"/>
    </xf>
    <xf numFmtId="0" fontId="1" fillId="0" borderId="33" xfId="0" applyFont="1" applyFill="1" applyBorder="1" applyAlignment="1" applyProtection="1">
      <alignment horizontal="left" indent="1"/>
    </xf>
    <xf numFmtId="0" fontId="2" fillId="5" borderId="34" xfId="0" applyFont="1" applyFill="1" applyBorder="1" applyAlignment="1" applyProtection="1">
      <alignment horizontal="left" vertical="center" indent="1"/>
      <protection locked="0"/>
    </xf>
    <xf numFmtId="0" fontId="2" fillId="5" borderId="5" xfId="0" applyFont="1" applyFill="1" applyBorder="1" applyAlignment="1" applyProtection="1">
      <alignment horizontal="left" vertical="center" indent="1"/>
      <protection locked="0"/>
    </xf>
    <xf numFmtId="0" fontId="2" fillId="5" borderId="30" xfId="0" applyFont="1" applyFill="1" applyBorder="1" applyAlignment="1" applyProtection="1">
      <alignment horizontal="left" vertical="center" indent="1"/>
      <protection locked="0"/>
    </xf>
    <xf numFmtId="0" fontId="1" fillId="0" borderId="34" xfId="0" applyFont="1" applyBorder="1" applyAlignment="1" applyProtection="1">
      <alignment horizontal="left" vertical="center" indent="1"/>
    </xf>
    <xf numFmtId="0" fontId="3" fillId="0" borderId="34" xfId="0" applyFont="1" applyBorder="1" applyAlignment="1" applyProtection="1">
      <alignment horizontal="left" vertical="center" indent="1"/>
    </xf>
    <xf numFmtId="0" fontId="1" fillId="0" borderId="48" xfId="0" applyFont="1" applyBorder="1" applyAlignment="1" applyProtection="1">
      <alignment horizontal="left" vertical="center" indent="1"/>
    </xf>
    <xf numFmtId="0" fontId="3" fillId="0" borderId="5" xfId="0" applyFont="1" applyBorder="1" applyAlignment="1" applyProtection="1">
      <alignment horizontal="left" vertical="center" indent="1"/>
    </xf>
    <xf numFmtId="0" fontId="0" fillId="0" borderId="22" xfId="0" applyBorder="1" applyAlignment="1" applyProtection="1">
      <alignment horizontal="left" vertical="center" wrapText="1"/>
    </xf>
    <xf numFmtId="0" fontId="0" fillId="0" borderId="33" xfId="0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wrapText="1"/>
    </xf>
    <xf numFmtId="0" fontId="1" fillId="2" borderId="3" xfId="0" applyFont="1" applyFill="1" applyBorder="1" applyAlignment="1" applyProtection="1">
      <alignment wrapText="1"/>
    </xf>
    <xf numFmtId="0" fontId="1" fillId="0" borderId="14" xfId="0" applyFont="1" applyBorder="1" applyAlignment="1" applyProtection="1">
      <alignment horizontal="left" wrapText="1" indent="1"/>
    </xf>
    <xf numFmtId="0" fontId="1" fillId="0" borderId="24" xfId="0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horizontal="left" vertical="center" wrapText="1" indent="1"/>
    </xf>
    <xf numFmtId="0" fontId="2" fillId="0" borderId="39" xfId="0" applyFont="1" applyBorder="1" applyAlignment="1" applyProtection="1">
      <alignment horizontal="left" vertical="center" wrapText="1"/>
    </xf>
    <xf numFmtId="0" fontId="2" fillId="0" borderId="40" xfId="0" applyFont="1" applyBorder="1" applyAlignment="1" applyProtection="1">
      <alignment horizontal="left" vertical="center" wrapText="1"/>
    </xf>
    <xf numFmtId="0" fontId="2" fillId="2" borderId="31" xfId="0" applyFont="1" applyFill="1" applyBorder="1" applyAlignment="1" applyProtection="1">
      <alignment horizontal="left" vertical="center" wrapText="1"/>
    </xf>
    <xf numFmtId="0" fontId="2" fillId="2" borderId="15" xfId="0" applyFont="1" applyFill="1" applyBorder="1" applyAlignment="1" applyProtection="1">
      <alignment horizontal="left" vertical="center" wrapText="1"/>
    </xf>
    <xf numFmtId="0" fontId="2" fillId="2" borderId="38" xfId="0" applyFont="1" applyFill="1" applyBorder="1" applyAlignment="1" applyProtection="1">
      <alignment horizontal="left" vertical="center" wrapText="1"/>
    </xf>
    <xf numFmtId="0" fontId="1" fillId="4" borderId="69" xfId="0" applyFont="1" applyFill="1" applyBorder="1" applyAlignment="1" applyProtection="1">
      <alignment horizontal="left" wrapText="1" indent="1"/>
    </xf>
    <xf numFmtId="0" fontId="1" fillId="4" borderId="70" xfId="0" applyFont="1" applyFill="1" applyBorder="1" applyAlignment="1" applyProtection="1">
      <alignment horizontal="left" wrapText="1" indent="1"/>
    </xf>
    <xf numFmtId="0" fontId="2" fillId="0" borderId="43" xfId="0" applyFont="1" applyBorder="1" applyAlignment="1" applyProtection="1">
      <alignment horizontal="left" vertical="center" wrapText="1" indent="1"/>
    </xf>
    <xf numFmtId="0" fontId="2" fillId="0" borderId="44" xfId="0" applyFont="1" applyBorder="1" applyAlignment="1" applyProtection="1">
      <alignment horizontal="left" vertical="center" wrapText="1" indent="1"/>
    </xf>
    <xf numFmtId="0" fontId="1" fillId="0" borderId="1" xfId="0" applyFont="1" applyBorder="1" applyAlignment="1" applyProtection="1">
      <alignment horizontal="left" vertical="center" wrapText="1" indent="1"/>
    </xf>
    <xf numFmtId="0" fontId="0" fillId="0" borderId="3" xfId="0" applyBorder="1" applyAlignment="1" applyProtection="1">
      <alignment horizontal="left" vertical="center" wrapText="1" indent="1"/>
    </xf>
    <xf numFmtId="0" fontId="1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1" fillId="5" borderId="0" xfId="0" applyFont="1" applyFill="1" applyBorder="1" applyAlignment="1" applyProtection="1">
      <alignment horizontal="left" vertical="top" wrapText="1" indent="1"/>
      <protection locked="0"/>
    </xf>
    <xf numFmtId="0" fontId="1" fillId="5" borderId="11" xfId="0" applyFont="1" applyFill="1" applyBorder="1" applyAlignment="1" applyProtection="1">
      <alignment horizontal="left" vertical="top" wrapText="1" indent="1"/>
      <protection locked="0"/>
    </xf>
    <xf numFmtId="0" fontId="2" fillId="3" borderId="4" xfId="0" applyFont="1" applyFill="1" applyBorder="1" applyAlignment="1" applyProtection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</xf>
    <xf numFmtId="0" fontId="1" fillId="5" borderId="4" xfId="0" applyFont="1" applyFill="1" applyBorder="1" applyAlignment="1" applyProtection="1">
      <alignment horizontal="left" vertical="top" wrapText="1" indent="1"/>
      <protection locked="0"/>
    </xf>
    <xf numFmtId="0" fontId="2" fillId="0" borderId="0" xfId="0" applyFont="1" applyBorder="1" applyAlignment="1" applyProtection="1">
      <alignment horizontal="left"/>
    </xf>
    <xf numFmtId="0" fontId="14" fillId="0" borderId="2" xfId="0" applyFont="1" applyBorder="1" applyAlignment="1">
      <alignment vertical="top" wrapText="1"/>
    </xf>
    <xf numFmtId="0" fontId="14" fillId="0" borderId="2" xfId="0" applyFont="1" applyBorder="1" applyAlignment="1">
      <alignment vertical="top"/>
    </xf>
    <xf numFmtId="0" fontId="14" fillId="0" borderId="11" xfId="0" applyFont="1" applyBorder="1" applyAlignment="1">
      <alignment horizontal="left" vertical="center" wrapText="1" indent="1"/>
    </xf>
    <xf numFmtId="0" fontId="14" fillId="5" borderId="1" xfId="0" applyFont="1" applyFill="1" applyBorder="1" applyAlignment="1" applyProtection="1">
      <alignment horizontal="left" vertical="center" wrapText="1" indent="1"/>
      <protection locked="0"/>
    </xf>
    <xf numFmtId="0" fontId="14" fillId="5" borderId="2" xfId="0" applyFont="1" applyFill="1" applyBorder="1" applyAlignment="1" applyProtection="1">
      <alignment horizontal="left" vertical="center" wrapText="1" indent="1"/>
      <protection locked="0"/>
    </xf>
    <xf numFmtId="0" fontId="14" fillId="5" borderId="3" xfId="0" applyFont="1" applyFill="1" applyBorder="1" applyAlignment="1" applyProtection="1">
      <alignment horizontal="left" vertical="center" wrapText="1" indent="1"/>
      <protection locked="0"/>
    </xf>
    <xf numFmtId="14" fontId="1" fillId="3" borderId="61" xfId="0" applyNumberFormat="1" applyFont="1" applyFill="1" applyBorder="1" applyAlignment="1" applyProtection="1">
      <alignment horizontal="left" indent="1"/>
      <protection locked="0"/>
    </xf>
    <xf numFmtId="14" fontId="1" fillId="3" borderId="0" xfId="0" applyNumberFormat="1" applyFont="1" applyFill="1" applyBorder="1" applyAlignment="1" applyProtection="1">
      <alignment horizontal="left" indent="1"/>
      <protection locked="0"/>
    </xf>
    <xf numFmtId="0" fontId="2" fillId="0" borderId="11" xfId="0" applyFont="1" applyFill="1" applyBorder="1" applyAlignment="1" applyProtection="1"/>
    <xf numFmtId="0" fontId="0" fillId="5" borderId="1" xfId="0" applyFill="1" applyBorder="1" applyProtection="1">
      <protection locked="0"/>
    </xf>
    <xf numFmtId="0" fontId="0" fillId="5" borderId="3" xfId="0" applyFill="1" applyBorder="1" applyProtection="1">
      <protection locked="0"/>
    </xf>
  </cellXfs>
  <cellStyles count="4">
    <cellStyle name="Euro" xfId="1" xr:uid="{00000000-0005-0000-0000-000000000000}"/>
    <cellStyle name="Prozent" xfId="2" builtinId="5"/>
    <cellStyle name="Standard" xfId="0" builtinId="0"/>
    <cellStyle name="Währung" xfId="3" builtinId="4"/>
  </cellStyles>
  <dxfs count="0"/>
  <tableStyles count="0" defaultTableStyle="TableStyleMedium2" defaultPivotStyle="PivotStyleLight16"/>
  <colors>
    <mruColors>
      <color rgb="FFFFFFCC"/>
      <color rgb="FFFFFF99"/>
      <color rgb="FFFFD1D1"/>
      <color rgb="FFFFEA93"/>
      <color rgb="FFFFD5D5"/>
      <color rgb="FFFFC9C9"/>
      <color rgb="FFFFCDCD"/>
      <color rgb="FFFFDDDD"/>
      <color rgb="FFFFD9D9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1:Q137"/>
  <sheetViews>
    <sheetView showGridLines="0" tabSelected="1" zoomScale="110" zoomScaleNormal="110" workbookViewId="0">
      <pane xSplit="12" ySplit="29" topLeftCell="M84" activePane="bottomRight" state="frozen"/>
      <selection pane="topRight" activeCell="M1" sqref="M1"/>
      <selection pane="bottomLeft" activeCell="A24" sqref="A24"/>
      <selection pane="bottomRight" activeCell="C3" sqref="C3:F3"/>
    </sheetView>
  </sheetViews>
  <sheetFormatPr baseColWidth="10" defaultColWidth="0" defaultRowHeight="13.2" x14ac:dyDescent="0.25"/>
  <cols>
    <col min="1" max="1" width="21" style="4" customWidth="1"/>
    <col min="2" max="2" width="10.5546875" style="4" customWidth="1"/>
    <col min="3" max="3" width="16.5546875" style="4" customWidth="1"/>
    <col min="4" max="4" width="16.109375" style="4" customWidth="1"/>
    <col min="5" max="5" width="15.6640625" style="4" customWidth="1"/>
    <col min="6" max="6" width="15.6640625" style="13" customWidth="1"/>
    <col min="7" max="9" width="15.6640625" style="4" customWidth="1"/>
    <col min="10" max="10" width="16.44140625" style="4" customWidth="1"/>
    <col min="11" max="12" width="15.6640625" style="4" customWidth="1"/>
    <col min="13" max="13" width="2.109375" style="4" customWidth="1"/>
    <col min="14" max="17" width="0" style="4" hidden="1" customWidth="1"/>
    <col min="18" max="16384" width="11.44140625" style="4" hidden="1"/>
  </cols>
  <sheetData>
    <row r="1" spans="1:17" ht="24.9" customHeight="1" x14ac:dyDescent="0.25">
      <c r="A1" s="274" t="s">
        <v>119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6"/>
    </row>
    <row r="2" spans="1:17" ht="20.100000000000001" customHeight="1" x14ac:dyDescent="0.25">
      <c r="A2" s="269" t="s">
        <v>5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</row>
    <row r="3" spans="1:17" s="50" customFormat="1" ht="18" customHeight="1" x14ac:dyDescent="0.25">
      <c r="A3" s="302" t="s">
        <v>89</v>
      </c>
      <c r="B3" s="303"/>
      <c r="C3" s="298"/>
      <c r="D3" s="298"/>
      <c r="E3" s="298"/>
      <c r="F3" s="299"/>
      <c r="G3" s="300" t="s">
        <v>90</v>
      </c>
      <c r="H3" s="301"/>
      <c r="I3" s="297"/>
      <c r="J3" s="297"/>
      <c r="K3" s="297"/>
      <c r="L3" s="297"/>
    </row>
    <row r="4" spans="1:17" s="50" customFormat="1" ht="20.100000000000001" customHeight="1" x14ac:dyDescent="0.25">
      <c r="A4" s="62" t="s">
        <v>78</v>
      </c>
      <c r="B4" s="63"/>
      <c r="C4" s="64"/>
      <c r="D4" s="64"/>
      <c r="E4" s="64"/>
      <c r="F4" s="65"/>
      <c r="G4" s="285" t="s">
        <v>43</v>
      </c>
      <c r="H4" s="286"/>
      <c r="I4" s="286"/>
      <c r="J4" s="286"/>
      <c r="K4" s="286"/>
      <c r="L4" s="287"/>
    </row>
    <row r="5" spans="1:17" ht="14.25" customHeight="1" x14ac:dyDescent="0.25">
      <c r="A5" s="56" t="s">
        <v>84</v>
      </c>
      <c r="B5" s="57"/>
      <c r="C5" s="279"/>
      <c r="D5" s="280"/>
      <c r="E5" s="280"/>
      <c r="F5" s="281"/>
      <c r="G5" s="201" t="s">
        <v>91</v>
      </c>
      <c r="H5" s="202"/>
      <c r="I5" s="59"/>
      <c r="J5" s="215" t="s">
        <v>48</v>
      </c>
      <c r="K5" s="216"/>
      <c r="L5" s="217"/>
    </row>
    <row r="6" spans="1:17" ht="12.75" customHeight="1" x14ac:dyDescent="0.25">
      <c r="A6" s="69" t="s">
        <v>85</v>
      </c>
      <c r="B6" s="66"/>
      <c r="C6" s="282"/>
      <c r="D6" s="283"/>
      <c r="E6" s="283"/>
      <c r="F6" s="284"/>
      <c r="G6" s="203" t="s">
        <v>92</v>
      </c>
      <c r="H6" s="204"/>
      <c r="I6" s="93"/>
      <c r="J6" s="271"/>
      <c r="K6" s="272"/>
      <c r="L6" s="273"/>
    </row>
    <row r="7" spans="1:17" ht="13.5" customHeight="1" x14ac:dyDescent="0.25">
      <c r="A7" s="69" t="s">
        <v>86</v>
      </c>
      <c r="B7" s="66"/>
      <c r="C7" s="282"/>
      <c r="D7" s="283"/>
      <c r="E7" s="288"/>
      <c r="F7" s="68"/>
      <c r="G7" s="203" t="s">
        <v>46</v>
      </c>
      <c r="H7" s="204"/>
      <c r="I7" s="207"/>
      <c r="J7" s="208"/>
      <c r="K7" s="208"/>
      <c r="L7" s="208"/>
    </row>
    <row r="8" spans="1:17" ht="12.75" customHeight="1" x14ac:dyDescent="0.25">
      <c r="A8" s="69" t="s">
        <v>87</v>
      </c>
      <c r="B8" s="66"/>
      <c r="C8" s="30"/>
      <c r="D8" s="289"/>
      <c r="E8" s="290"/>
      <c r="F8" s="291"/>
      <c r="G8" s="205" t="s">
        <v>93</v>
      </c>
      <c r="H8" s="206"/>
      <c r="I8" s="92"/>
      <c r="J8" s="13" t="s">
        <v>2</v>
      </c>
      <c r="K8" s="137"/>
      <c r="L8" s="67"/>
    </row>
    <row r="9" spans="1:17" ht="12.75" customHeight="1" x14ac:dyDescent="0.25">
      <c r="A9" s="69" t="s">
        <v>88</v>
      </c>
      <c r="B9" s="66"/>
      <c r="C9" s="30"/>
      <c r="D9" s="70" t="s">
        <v>39</v>
      </c>
      <c r="E9" s="32"/>
      <c r="F9" s="71"/>
      <c r="G9" s="203" t="s">
        <v>94</v>
      </c>
      <c r="H9" s="204"/>
      <c r="I9" s="94"/>
      <c r="J9" s="209" t="s">
        <v>47</v>
      </c>
      <c r="K9" s="210"/>
      <c r="L9" s="211"/>
    </row>
    <row r="10" spans="1:17" ht="12.75" customHeight="1" x14ac:dyDescent="0.25">
      <c r="A10" s="295" t="s">
        <v>10</v>
      </c>
      <c r="B10" s="296"/>
      <c r="C10" s="58" t="s">
        <v>12</v>
      </c>
      <c r="D10" s="292" t="str">
        <f>VLOOKUP(C10,Matrix_Anteil,2,FALSE)</f>
        <v>?</v>
      </c>
      <c r="E10" s="293"/>
      <c r="F10" s="294"/>
      <c r="G10" s="203" t="s">
        <v>95</v>
      </c>
      <c r="H10" s="204"/>
      <c r="I10" s="95"/>
      <c r="J10" s="212"/>
      <c r="K10" s="213"/>
      <c r="L10" s="214"/>
    </row>
    <row r="11" spans="1:17" s="17" customFormat="1" ht="24.9" customHeight="1" x14ac:dyDescent="0.25">
      <c r="A11" s="178" t="s">
        <v>60</v>
      </c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80"/>
      <c r="O11" s="72"/>
      <c r="Q11" s="73"/>
    </row>
    <row r="12" spans="1:17" s="17" customFormat="1" ht="24.9" customHeight="1" x14ac:dyDescent="0.25">
      <c r="A12" s="178" t="s">
        <v>51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80"/>
      <c r="O12" s="72"/>
      <c r="Q12" s="73"/>
    </row>
    <row r="13" spans="1:17" ht="12.9" customHeight="1" x14ac:dyDescent="0.25">
      <c r="A13" s="183" t="s">
        <v>55</v>
      </c>
      <c r="B13" s="184"/>
      <c r="C13" s="44">
        <v>1</v>
      </c>
      <c r="D13" s="44">
        <v>2</v>
      </c>
      <c r="E13" s="44">
        <v>3</v>
      </c>
      <c r="F13" s="44">
        <v>4</v>
      </c>
      <c r="G13" s="44">
        <v>5</v>
      </c>
      <c r="H13" s="44">
        <v>6</v>
      </c>
      <c r="I13" s="44">
        <v>7</v>
      </c>
      <c r="J13" s="44">
        <v>8</v>
      </c>
      <c r="K13" s="44">
        <v>9</v>
      </c>
      <c r="L13" s="45">
        <v>10</v>
      </c>
      <c r="O13" s="17"/>
      <c r="Q13" s="74"/>
    </row>
    <row r="14" spans="1:17" ht="12.9" customHeight="1" x14ac:dyDescent="0.25">
      <c r="A14" s="181" t="s">
        <v>53</v>
      </c>
      <c r="B14" s="182"/>
      <c r="C14" s="47"/>
      <c r="D14" s="47"/>
      <c r="E14" s="47"/>
      <c r="F14" s="47"/>
      <c r="G14" s="47"/>
      <c r="H14" s="47"/>
      <c r="I14" s="47"/>
      <c r="J14" s="47"/>
      <c r="K14" s="47"/>
      <c r="L14" s="47"/>
    </row>
    <row r="15" spans="1:17" ht="12.9" customHeight="1" x14ac:dyDescent="0.25">
      <c r="A15" s="181" t="s">
        <v>54</v>
      </c>
      <c r="B15" s="182"/>
      <c r="C15" s="47"/>
      <c r="D15" s="47"/>
      <c r="E15" s="47"/>
      <c r="F15" s="47"/>
      <c r="G15" s="47"/>
      <c r="H15" s="47"/>
      <c r="I15" s="47"/>
      <c r="J15" s="47"/>
      <c r="K15" s="47"/>
      <c r="L15" s="47"/>
    </row>
    <row r="16" spans="1:17" ht="12.9" hidden="1" customHeight="1" x14ac:dyDescent="0.25">
      <c r="A16" s="140" t="s">
        <v>104</v>
      </c>
      <c r="B16" s="141"/>
      <c r="C16" s="142" t="str">
        <f>IF(C14="","",EOMONTH(C14,-1)+1)</f>
        <v/>
      </c>
      <c r="D16" s="142" t="str">
        <f t="shared" ref="D16:L16" si="0">IF(D14="","",EOMONTH(D14,-1)+1)</f>
        <v/>
      </c>
      <c r="E16" s="142" t="str">
        <f t="shared" si="0"/>
        <v/>
      </c>
      <c r="F16" s="142" t="str">
        <f t="shared" si="0"/>
        <v/>
      </c>
      <c r="G16" s="142" t="str">
        <f t="shared" si="0"/>
        <v/>
      </c>
      <c r="H16" s="142" t="str">
        <f t="shared" si="0"/>
        <v/>
      </c>
      <c r="I16" s="142" t="str">
        <f t="shared" si="0"/>
        <v/>
      </c>
      <c r="J16" s="142" t="str">
        <f t="shared" si="0"/>
        <v/>
      </c>
      <c r="K16" s="142" t="str">
        <f t="shared" si="0"/>
        <v/>
      </c>
      <c r="L16" s="142" t="str">
        <f t="shared" si="0"/>
        <v/>
      </c>
    </row>
    <row r="17" spans="1:12" ht="12.9" hidden="1" customHeight="1" x14ac:dyDescent="0.25">
      <c r="A17" s="187" t="s">
        <v>105</v>
      </c>
      <c r="B17" s="188"/>
      <c r="C17" s="142" t="str">
        <f>IF(C14="","",EOMONTH(C14,0))</f>
        <v/>
      </c>
      <c r="D17" s="142" t="str">
        <f t="shared" ref="D17:L17" si="1">IF(D14="","",EOMONTH(D14,0))</f>
        <v/>
      </c>
      <c r="E17" s="142" t="str">
        <f t="shared" si="1"/>
        <v/>
      </c>
      <c r="F17" s="142" t="str">
        <f t="shared" si="1"/>
        <v/>
      </c>
      <c r="G17" s="142" t="str">
        <f t="shared" si="1"/>
        <v/>
      </c>
      <c r="H17" s="142" t="str">
        <f t="shared" si="1"/>
        <v/>
      </c>
      <c r="I17" s="142" t="str">
        <f t="shared" si="1"/>
        <v/>
      </c>
      <c r="J17" s="142" t="str">
        <f t="shared" si="1"/>
        <v/>
      </c>
      <c r="K17" s="142" t="str">
        <f t="shared" si="1"/>
        <v/>
      </c>
      <c r="L17" s="142" t="str">
        <f t="shared" si="1"/>
        <v/>
      </c>
    </row>
    <row r="18" spans="1:12" ht="12.9" hidden="1" customHeight="1" x14ac:dyDescent="0.25">
      <c r="A18" s="187" t="s">
        <v>106</v>
      </c>
      <c r="B18" s="188"/>
      <c r="C18" s="143" t="str">
        <f t="shared" ref="C18:L18" si="2">IF(C14="","",DATEDIF(C16,C17,"d")+1)</f>
        <v/>
      </c>
      <c r="D18" s="143" t="str">
        <f t="shared" si="2"/>
        <v/>
      </c>
      <c r="E18" s="143" t="str">
        <f t="shared" si="2"/>
        <v/>
      </c>
      <c r="F18" s="143" t="str">
        <f t="shared" si="2"/>
        <v/>
      </c>
      <c r="G18" s="143" t="str">
        <f t="shared" si="2"/>
        <v/>
      </c>
      <c r="H18" s="143" t="str">
        <f t="shared" si="2"/>
        <v/>
      </c>
      <c r="I18" s="143" t="str">
        <f t="shared" si="2"/>
        <v/>
      </c>
      <c r="J18" s="143" t="str">
        <f t="shared" si="2"/>
        <v/>
      </c>
      <c r="K18" s="143" t="str">
        <f t="shared" si="2"/>
        <v/>
      </c>
      <c r="L18" s="143" t="str">
        <f t="shared" si="2"/>
        <v/>
      </c>
    </row>
    <row r="19" spans="1:12" ht="12.9" hidden="1" customHeight="1" x14ac:dyDescent="0.25">
      <c r="A19" s="187" t="s">
        <v>107</v>
      </c>
      <c r="B19" s="188"/>
      <c r="C19" s="143" t="str">
        <f t="shared" ref="C19:L19" si="3">IF(C14="","",DATEDIF(C14,C17,"d")+1)</f>
        <v/>
      </c>
      <c r="D19" s="143" t="str">
        <f t="shared" si="3"/>
        <v/>
      </c>
      <c r="E19" s="143" t="str">
        <f t="shared" si="3"/>
        <v/>
      </c>
      <c r="F19" s="143" t="str">
        <f t="shared" si="3"/>
        <v/>
      </c>
      <c r="G19" s="143" t="str">
        <f t="shared" si="3"/>
        <v/>
      </c>
      <c r="H19" s="143" t="str">
        <f t="shared" si="3"/>
        <v/>
      </c>
      <c r="I19" s="143" t="str">
        <f t="shared" si="3"/>
        <v/>
      </c>
      <c r="J19" s="143" t="str">
        <f t="shared" si="3"/>
        <v/>
      </c>
      <c r="K19" s="143" t="str">
        <f t="shared" si="3"/>
        <v/>
      </c>
      <c r="L19" s="143" t="str">
        <f t="shared" si="3"/>
        <v/>
      </c>
    </row>
    <row r="20" spans="1:12" ht="12.9" hidden="1" customHeight="1" x14ac:dyDescent="0.25">
      <c r="A20" s="187" t="s">
        <v>108</v>
      </c>
      <c r="B20" s="188"/>
      <c r="C20" s="143" t="str">
        <f>IF(C14="","",C19/C18)</f>
        <v/>
      </c>
      <c r="D20" s="143" t="str">
        <f t="shared" ref="D20:L20" si="4">IF(D14="","",D19/D18)</f>
        <v/>
      </c>
      <c r="E20" s="143" t="str">
        <f t="shared" si="4"/>
        <v/>
      </c>
      <c r="F20" s="143" t="str">
        <f t="shared" si="4"/>
        <v/>
      </c>
      <c r="G20" s="143" t="str">
        <f t="shared" si="4"/>
        <v/>
      </c>
      <c r="H20" s="143" t="str">
        <f t="shared" si="4"/>
        <v/>
      </c>
      <c r="I20" s="143" t="str">
        <f t="shared" si="4"/>
        <v/>
      </c>
      <c r="J20" s="143" t="str">
        <f t="shared" si="4"/>
        <v/>
      </c>
      <c r="K20" s="143" t="str">
        <f t="shared" si="4"/>
        <v/>
      </c>
      <c r="L20" s="143" t="str">
        <f t="shared" si="4"/>
        <v/>
      </c>
    </row>
    <row r="21" spans="1:12" ht="12.9" hidden="1" customHeight="1" x14ac:dyDescent="0.25">
      <c r="A21" s="189" t="s">
        <v>109</v>
      </c>
      <c r="B21" s="190"/>
      <c r="C21" s="144" t="str">
        <f>IF(C14="","",C17+1)</f>
        <v/>
      </c>
      <c r="D21" s="144" t="str">
        <f t="shared" ref="D21:L21" si="5">IF(D14="","",D17+1)</f>
        <v/>
      </c>
      <c r="E21" s="144" t="str">
        <f t="shared" si="5"/>
        <v/>
      </c>
      <c r="F21" s="144" t="str">
        <f t="shared" si="5"/>
        <v/>
      </c>
      <c r="G21" s="144" t="str">
        <f t="shared" si="5"/>
        <v/>
      </c>
      <c r="H21" s="144" t="str">
        <f t="shared" si="5"/>
        <v/>
      </c>
      <c r="I21" s="144" t="str">
        <f t="shared" si="5"/>
        <v/>
      </c>
      <c r="J21" s="144" t="str">
        <f t="shared" si="5"/>
        <v/>
      </c>
      <c r="K21" s="144" t="str">
        <f t="shared" si="5"/>
        <v/>
      </c>
      <c r="L21" s="144" t="str">
        <f t="shared" si="5"/>
        <v/>
      </c>
    </row>
    <row r="22" spans="1:12" ht="12.9" hidden="1" customHeight="1" x14ac:dyDescent="0.25">
      <c r="A22" s="189" t="s">
        <v>110</v>
      </c>
      <c r="B22" s="190"/>
      <c r="C22" s="144" t="str">
        <f>IF(C14="","",C24-1)</f>
        <v/>
      </c>
      <c r="D22" s="144" t="str">
        <f t="shared" ref="D22:L22" si="6">IF(D14="","",D24-1)</f>
        <v/>
      </c>
      <c r="E22" s="144" t="str">
        <f t="shared" si="6"/>
        <v/>
      </c>
      <c r="F22" s="144" t="str">
        <f t="shared" si="6"/>
        <v/>
      </c>
      <c r="G22" s="144" t="str">
        <f t="shared" si="6"/>
        <v/>
      </c>
      <c r="H22" s="144" t="str">
        <f t="shared" si="6"/>
        <v/>
      </c>
      <c r="I22" s="144" t="str">
        <f t="shared" si="6"/>
        <v/>
      </c>
      <c r="J22" s="144" t="str">
        <f t="shared" si="6"/>
        <v/>
      </c>
      <c r="K22" s="144" t="str">
        <f t="shared" si="6"/>
        <v/>
      </c>
      <c r="L22" s="144" t="str">
        <f t="shared" si="6"/>
        <v/>
      </c>
    </row>
    <row r="23" spans="1:12" ht="12.9" hidden="1" customHeight="1" x14ac:dyDescent="0.25">
      <c r="A23" s="189" t="s">
        <v>111</v>
      </c>
      <c r="B23" s="190"/>
      <c r="C23" s="145" t="str">
        <f>IF(C14="","",IFERROR(DATEDIF(C21,C22,"m")+1,DATEDIF(C22,C21,"m")*-1))</f>
        <v/>
      </c>
      <c r="D23" s="145" t="str">
        <f t="shared" ref="D23:L23" si="7">IF(D14="","",IFERROR(DATEDIF(D21,D22,"m")+1,DATEDIF(D22,D21,"m")*-1))</f>
        <v/>
      </c>
      <c r="E23" s="145" t="str">
        <f t="shared" si="7"/>
        <v/>
      </c>
      <c r="F23" s="145" t="str">
        <f t="shared" si="7"/>
        <v/>
      </c>
      <c r="G23" s="145" t="str">
        <f t="shared" si="7"/>
        <v/>
      </c>
      <c r="H23" s="145" t="str">
        <f t="shared" si="7"/>
        <v/>
      </c>
      <c r="I23" s="145" t="str">
        <f t="shared" si="7"/>
        <v/>
      </c>
      <c r="J23" s="145" t="str">
        <f t="shared" si="7"/>
        <v/>
      </c>
      <c r="K23" s="145" t="str">
        <f t="shared" si="7"/>
        <v/>
      </c>
      <c r="L23" s="145" t="str">
        <f t="shared" si="7"/>
        <v/>
      </c>
    </row>
    <row r="24" spans="1:12" ht="12.9" hidden="1" customHeight="1" x14ac:dyDescent="0.25">
      <c r="A24" s="146" t="s">
        <v>112</v>
      </c>
      <c r="B24" s="147"/>
      <c r="C24" s="148" t="str">
        <f>IF(C14="","",EOMONTH(C15,-1)+1)</f>
        <v/>
      </c>
      <c r="D24" s="148" t="str">
        <f t="shared" ref="D24:L24" si="8">IF(D14="","",EOMONTH(D15,-1)+1)</f>
        <v/>
      </c>
      <c r="E24" s="148" t="str">
        <f t="shared" si="8"/>
        <v/>
      </c>
      <c r="F24" s="148" t="str">
        <f t="shared" si="8"/>
        <v/>
      </c>
      <c r="G24" s="148" t="str">
        <f t="shared" si="8"/>
        <v/>
      </c>
      <c r="H24" s="148" t="str">
        <f t="shared" si="8"/>
        <v/>
      </c>
      <c r="I24" s="148" t="str">
        <f t="shared" si="8"/>
        <v/>
      </c>
      <c r="J24" s="148" t="str">
        <f t="shared" si="8"/>
        <v/>
      </c>
      <c r="K24" s="148" t="str">
        <f t="shared" si="8"/>
        <v/>
      </c>
      <c r="L24" s="148" t="str">
        <f t="shared" si="8"/>
        <v/>
      </c>
    </row>
    <row r="25" spans="1:12" ht="12.9" hidden="1" customHeight="1" x14ac:dyDescent="0.25">
      <c r="A25" s="191" t="s">
        <v>113</v>
      </c>
      <c r="B25" s="192"/>
      <c r="C25" s="148" t="str">
        <f>IF(C14="","",EOMONTH(C15,0))</f>
        <v/>
      </c>
      <c r="D25" s="148" t="str">
        <f t="shared" ref="D25:L25" si="9">IF(D14="","",EOMONTH(D15,0))</f>
        <v/>
      </c>
      <c r="E25" s="148" t="str">
        <f t="shared" si="9"/>
        <v/>
      </c>
      <c r="F25" s="148" t="str">
        <f t="shared" si="9"/>
        <v/>
      </c>
      <c r="G25" s="148" t="str">
        <f t="shared" si="9"/>
        <v/>
      </c>
      <c r="H25" s="148" t="str">
        <f t="shared" si="9"/>
        <v/>
      </c>
      <c r="I25" s="148" t="str">
        <f t="shared" si="9"/>
        <v/>
      </c>
      <c r="J25" s="148" t="str">
        <f t="shared" si="9"/>
        <v/>
      </c>
      <c r="K25" s="148" t="str">
        <f t="shared" si="9"/>
        <v/>
      </c>
      <c r="L25" s="148" t="str">
        <f t="shared" si="9"/>
        <v/>
      </c>
    </row>
    <row r="26" spans="1:12" ht="12.9" hidden="1" customHeight="1" x14ac:dyDescent="0.25">
      <c r="A26" s="191" t="s">
        <v>114</v>
      </c>
      <c r="B26" s="192"/>
      <c r="C26" s="149" t="str">
        <f t="shared" ref="C26:L26" si="10">IF(C14="","",DATEDIF(C24,C25,"d")+1)</f>
        <v/>
      </c>
      <c r="D26" s="149" t="str">
        <f t="shared" si="10"/>
        <v/>
      </c>
      <c r="E26" s="149" t="str">
        <f t="shared" si="10"/>
        <v/>
      </c>
      <c r="F26" s="149" t="str">
        <f t="shared" si="10"/>
        <v/>
      </c>
      <c r="G26" s="149" t="str">
        <f t="shared" si="10"/>
        <v/>
      </c>
      <c r="H26" s="149" t="str">
        <f t="shared" si="10"/>
        <v/>
      </c>
      <c r="I26" s="149" t="str">
        <f t="shared" si="10"/>
        <v/>
      </c>
      <c r="J26" s="149" t="str">
        <f t="shared" si="10"/>
        <v/>
      </c>
      <c r="K26" s="149" t="str">
        <f t="shared" si="10"/>
        <v/>
      </c>
      <c r="L26" s="149" t="str">
        <f t="shared" si="10"/>
        <v/>
      </c>
    </row>
    <row r="27" spans="1:12" ht="12.9" hidden="1" customHeight="1" x14ac:dyDescent="0.25">
      <c r="A27" s="146" t="s">
        <v>115</v>
      </c>
      <c r="B27" s="147"/>
      <c r="C27" s="149" t="str">
        <f t="shared" ref="C27:L27" si="11">IF(C14="","",DATEDIF(C24,C15,"d")+1)</f>
        <v/>
      </c>
      <c r="D27" s="149" t="str">
        <f t="shared" si="11"/>
        <v/>
      </c>
      <c r="E27" s="149" t="str">
        <f t="shared" si="11"/>
        <v/>
      </c>
      <c r="F27" s="149" t="str">
        <f t="shared" si="11"/>
        <v/>
      </c>
      <c r="G27" s="149" t="str">
        <f t="shared" si="11"/>
        <v/>
      </c>
      <c r="H27" s="149" t="str">
        <f t="shared" si="11"/>
        <v/>
      </c>
      <c r="I27" s="149" t="str">
        <f t="shared" si="11"/>
        <v/>
      </c>
      <c r="J27" s="149" t="str">
        <f t="shared" si="11"/>
        <v/>
      </c>
      <c r="K27" s="149" t="str">
        <f t="shared" si="11"/>
        <v/>
      </c>
      <c r="L27" s="149" t="str">
        <f t="shared" si="11"/>
        <v/>
      </c>
    </row>
    <row r="28" spans="1:12" ht="12.9" hidden="1" customHeight="1" x14ac:dyDescent="0.25">
      <c r="A28" s="146" t="s">
        <v>116</v>
      </c>
      <c r="B28" s="147"/>
      <c r="C28" s="149" t="str">
        <f>IF(C14="","",C27/C26)</f>
        <v/>
      </c>
      <c r="D28" s="149" t="str">
        <f t="shared" ref="D28:L28" si="12">IF(D14="","",D27/D26)</f>
        <v/>
      </c>
      <c r="E28" s="149" t="str">
        <f t="shared" si="12"/>
        <v/>
      </c>
      <c r="F28" s="149" t="str">
        <f t="shared" si="12"/>
        <v/>
      </c>
      <c r="G28" s="149" t="str">
        <f t="shared" si="12"/>
        <v/>
      </c>
      <c r="H28" s="149" t="str">
        <f t="shared" si="12"/>
        <v/>
      </c>
      <c r="I28" s="149" t="str">
        <f t="shared" si="12"/>
        <v/>
      </c>
      <c r="J28" s="149" t="str">
        <f t="shared" si="12"/>
        <v/>
      </c>
      <c r="K28" s="149" t="str">
        <f t="shared" si="12"/>
        <v/>
      </c>
      <c r="L28" s="149" t="str">
        <f t="shared" si="12"/>
        <v/>
      </c>
    </row>
    <row r="29" spans="1:12" ht="12.9" customHeight="1" x14ac:dyDescent="0.25">
      <c r="A29" s="185" t="s">
        <v>20</v>
      </c>
      <c r="B29" s="186"/>
      <c r="C29" s="150" t="str">
        <f>IF(C14="","",(C20+C23+C28))</f>
        <v/>
      </c>
      <c r="D29" s="150" t="str">
        <f t="shared" ref="D29:L29" si="13">IF(D14="","",(D20+D23+D28))</f>
        <v/>
      </c>
      <c r="E29" s="150" t="str">
        <f t="shared" si="13"/>
        <v/>
      </c>
      <c r="F29" s="150" t="str">
        <f t="shared" si="13"/>
        <v/>
      </c>
      <c r="G29" s="150" t="str">
        <f t="shared" si="13"/>
        <v/>
      </c>
      <c r="H29" s="150" t="str">
        <f t="shared" si="13"/>
        <v/>
      </c>
      <c r="I29" s="150" t="str">
        <f t="shared" si="13"/>
        <v/>
      </c>
      <c r="J29" s="150" t="str">
        <f t="shared" si="13"/>
        <v/>
      </c>
      <c r="K29" s="150" t="str">
        <f t="shared" si="13"/>
        <v/>
      </c>
      <c r="L29" s="150" t="str">
        <f t="shared" si="13"/>
        <v/>
      </c>
    </row>
    <row r="30" spans="1:12" ht="12.9" customHeight="1" x14ac:dyDescent="0.25">
      <c r="A30" s="181" t="s">
        <v>24</v>
      </c>
      <c r="B30" s="182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2.9" customHeight="1" x14ac:dyDescent="0.25">
      <c r="A31" s="181" t="s">
        <v>25</v>
      </c>
      <c r="B31" s="182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2.9" customHeight="1" x14ac:dyDescent="0.25">
      <c r="A32" s="181" t="s">
        <v>26</v>
      </c>
      <c r="B32" s="182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spans="1:17" ht="12.9" customHeight="1" x14ac:dyDescent="0.25">
      <c r="A33" s="181" t="s">
        <v>28</v>
      </c>
      <c r="B33" s="182"/>
      <c r="C33" s="42" t="str">
        <f t="shared" ref="C33:L33" si="14">IF(C14="","",IFERROR(C31/C30,0))</f>
        <v/>
      </c>
      <c r="D33" s="42" t="str">
        <f t="shared" si="14"/>
        <v/>
      </c>
      <c r="E33" s="42" t="str">
        <f t="shared" si="14"/>
        <v/>
      </c>
      <c r="F33" s="42" t="str">
        <f t="shared" si="14"/>
        <v/>
      </c>
      <c r="G33" s="42" t="str">
        <f t="shared" si="14"/>
        <v/>
      </c>
      <c r="H33" s="42" t="str">
        <f t="shared" si="14"/>
        <v/>
      </c>
      <c r="I33" s="42" t="str">
        <f t="shared" si="14"/>
        <v/>
      </c>
      <c r="J33" s="42" t="str">
        <f t="shared" si="14"/>
        <v/>
      </c>
      <c r="K33" s="42" t="str">
        <f t="shared" si="14"/>
        <v/>
      </c>
      <c r="L33" s="42" t="str">
        <f t="shared" si="14"/>
        <v/>
      </c>
    </row>
    <row r="34" spans="1:17" ht="12.9" customHeight="1" x14ac:dyDescent="0.25">
      <c r="A34" s="181" t="s">
        <v>27</v>
      </c>
      <c r="B34" s="182"/>
      <c r="C34" s="42" t="str">
        <f t="shared" ref="C34:L34" si="15">IF(C14="","",IFERROR(C32/C30,0))</f>
        <v/>
      </c>
      <c r="D34" s="42" t="str">
        <f t="shared" si="15"/>
        <v/>
      </c>
      <c r="E34" s="42" t="str">
        <f t="shared" si="15"/>
        <v/>
      </c>
      <c r="F34" s="42" t="str">
        <f t="shared" si="15"/>
        <v/>
      </c>
      <c r="G34" s="42" t="str">
        <f t="shared" si="15"/>
        <v/>
      </c>
      <c r="H34" s="42" t="str">
        <f t="shared" si="15"/>
        <v/>
      </c>
      <c r="I34" s="42" t="str">
        <f t="shared" si="15"/>
        <v/>
      </c>
      <c r="J34" s="42" t="str">
        <f t="shared" si="15"/>
        <v/>
      </c>
      <c r="K34" s="42" t="str">
        <f t="shared" si="15"/>
        <v/>
      </c>
      <c r="L34" s="42" t="str">
        <f t="shared" si="15"/>
        <v/>
      </c>
    </row>
    <row r="35" spans="1:17" ht="12.9" customHeight="1" x14ac:dyDescent="0.25">
      <c r="A35" s="181" t="s">
        <v>61</v>
      </c>
      <c r="B35" s="182"/>
      <c r="C35" s="77" t="str">
        <f>IFERROR(ROUND(C32/C31,4),"")</f>
        <v/>
      </c>
      <c r="D35" s="77" t="str">
        <f t="shared" ref="D35:L35" si="16">IFERROR(ROUND(D32/D31,4),"")</f>
        <v/>
      </c>
      <c r="E35" s="77" t="str">
        <f t="shared" si="16"/>
        <v/>
      </c>
      <c r="F35" s="77" t="str">
        <f t="shared" si="16"/>
        <v/>
      </c>
      <c r="G35" s="77" t="str">
        <f t="shared" si="16"/>
        <v/>
      </c>
      <c r="H35" s="77" t="str">
        <f t="shared" si="16"/>
        <v/>
      </c>
      <c r="I35" s="77" t="str">
        <f t="shared" si="16"/>
        <v/>
      </c>
      <c r="J35" s="77" t="str">
        <f t="shared" si="16"/>
        <v/>
      </c>
      <c r="K35" s="77" t="str">
        <f t="shared" si="16"/>
        <v/>
      </c>
      <c r="L35" s="77" t="str">
        <f t="shared" si="16"/>
        <v/>
      </c>
    </row>
    <row r="36" spans="1:17" ht="12.9" customHeight="1" x14ac:dyDescent="0.25">
      <c r="A36" s="181" t="s">
        <v>49</v>
      </c>
      <c r="B36" s="182"/>
      <c r="C36" s="38"/>
      <c r="D36" s="38"/>
      <c r="E36" s="38"/>
      <c r="F36" s="38"/>
      <c r="G36" s="38"/>
      <c r="H36" s="38"/>
      <c r="I36" s="38"/>
      <c r="J36" s="38"/>
      <c r="K36" s="38"/>
      <c r="L36" s="38"/>
    </row>
    <row r="37" spans="1:17" ht="12.9" customHeight="1" x14ac:dyDescent="0.25">
      <c r="A37" s="181" t="s">
        <v>50</v>
      </c>
      <c r="B37" s="182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17" ht="12.9" customHeight="1" x14ac:dyDescent="0.25">
      <c r="A38" s="181" t="s">
        <v>59</v>
      </c>
      <c r="B38" s="182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17" ht="28.95" customHeight="1" x14ac:dyDescent="0.25">
      <c r="A39" s="196" t="s">
        <v>70</v>
      </c>
      <c r="B39" s="182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7"/>
    </row>
    <row r="40" spans="1:17" ht="39.75" customHeight="1" x14ac:dyDescent="0.25">
      <c r="A40" s="181" t="s">
        <v>63</v>
      </c>
      <c r="B40" s="182"/>
      <c r="C40" s="100">
        <v>0</v>
      </c>
      <c r="D40" s="100" t="str">
        <f t="shared" ref="D40:L40" si="17">IF(D14="","",(D39-C39)/C39)</f>
        <v/>
      </c>
      <c r="E40" s="100" t="str">
        <f t="shared" si="17"/>
        <v/>
      </c>
      <c r="F40" s="100" t="str">
        <f t="shared" si="17"/>
        <v/>
      </c>
      <c r="G40" s="100" t="str">
        <f t="shared" si="17"/>
        <v/>
      </c>
      <c r="H40" s="100" t="str">
        <f t="shared" si="17"/>
        <v/>
      </c>
      <c r="I40" s="100" t="str">
        <f t="shared" si="17"/>
        <v/>
      </c>
      <c r="J40" s="100" t="str">
        <f t="shared" si="17"/>
        <v/>
      </c>
      <c r="K40" s="100" t="str">
        <f t="shared" si="17"/>
        <v/>
      </c>
      <c r="L40" s="100" t="str">
        <f t="shared" si="17"/>
        <v/>
      </c>
    </row>
    <row r="41" spans="1:17" ht="12.9" customHeight="1" x14ac:dyDescent="0.25">
      <c r="A41" s="196" t="s">
        <v>21</v>
      </c>
      <c r="B41" s="230"/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spans="1:17" ht="12.9" customHeight="1" x14ac:dyDescent="0.25">
      <c r="A42" s="75" t="s">
        <v>22</v>
      </c>
      <c r="B42" s="7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spans="1:17" ht="12.9" customHeight="1" x14ac:dyDescent="0.25">
      <c r="A43" s="102" t="s">
        <v>65</v>
      </c>
      <c r="B43" s="101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spans="1:17" x14ac:dyDescent="0.25">
      <c r="A44" s="181" t="s">
        <v>64</v>
      </c>
      <c r="B44" s="182"/>
      <c r="C44" s="103" t="str">
        <f t="shared" ref="C44:L44" si="18">IF(C14="","",C39*C30/C31)</f>
        <v/>
      </c>
      <c r="D44" s="103" t="str">
        <f t="shared" si="18"/>
        <v/>
      </c>
      <c r="E44" s="103" t="str">
        <f t="shared" si="18"/>
        <v/>
      </c>
      <c r="F44" s="103" t="str">
        <f t="shared" si="18"/>
        <v/>
      </c>
      <c r="G44" s="103" t="str">
        <f t="shared" si="18"/>
        <v/>
      </c>
      <c r="H44" s="103" t="str">
        <f t="shared" si="18"/>
        <v/>
      </c>
      <c r="I44" s="103" t="str">
        <f t="shared" si="18"/>
        <v/>
      </c>
      <c r="J44" s="103" t="str">
        <f t="shared" si="18"/>
        <v/>
      </c>
      <c r="K44" s="103" t="str">
        <f t="shared" si="18"/>
        <v/>
      </c>
      <c r="L44" s="103" t="str">
        <f t="shared" si="18"/>
        <v/>
      </c>
    </row>
    <row r="45" spans="1:17" ht="17.25" customHeight="1" x14ac:dyDescent="0.25">
      <c r="A45" s="181" t="s">
        <v>34</v>
      </c>
      <c r="B45" s="182"/>
      <c r="C45" s="39" t="str">
        <f>IF(C14="","",ROUND(C34*C44,2))</f>
        <v/>
      </c>
      <c r="D45" s="39" t="str">
        <f t="shared" ref="D45:L45" si="19">IF(D14="","",ROUND(D34*D44,2))</f>
        <v/>
      </c>
      <c r="E45" s="39" t="str">
        <f t="shared" si="19"/>
        <v/>
      </c>
      <c r="F45" s="39" t="str">
        <f t="shared" si="19"/>
        <v/>
      </c>
      <c r="G45" s="39" t="str">
        <f t="shared" si="19"/>
        <v/>
      </c>
      <c r="H45" s="39" t="str">
        <f t="shared" si="19"/>
        <v/>
      </c>
      <c r="I45" s="39" t="str">
        <f t="shared" si="19"/>
        <v/>
      </c>
      <c r="J45" s="39" t="str">
        <f t="shared" si="19"/>
        <v/>
      </c>
      <c r="K45" s="39" t="str">
        <f t="shared" si="19"/>
        <v/>
      </c>
      <c r="L45" s="39" t="str">
        <f t="shared" si="19"/>
        <v/>
      </c>
    </row>
    <row r="46" spans="1:17" ht="17.25" customHeight="1" x14ac:dyDescent="0.25">
      <c r="A46" s="181" t="s">
        <v>35</v>
      </c>
      <c r="B46" s="182"/>
      <c r="C46" s="39" t="str">
        <f>IF(C14="","",C45*C29)</f>
        <v/>
      </c>
      <c r="D46" s="39" t="str">
        <f t="shared" ref="D46:L46" si="20">IF(D14="","",D45*D29)</f>
        <v/>
      </c>
      <c r="E46" s="39" t="str">
        <f t="shared" si="20"/>
        <v/>
      </c>
      <c r="F46" s="39" t="str">
        <f t="shared" si="20"/>
        <v/>
      </c>
      <c r="G46" s="39" t="str">
        <f t="shared" si="20"/>
        <v/>
      </c>
      <c r="H46" s="39" t="str">
        <f t="shared" si="20"/>
        <v/>
      </c>
      <c r="I46" s="39" t="str">
        <f t="shared" si="20"/>
        <v/>
      </c>
      <c r="J46" s="39" t="str">
        <f t="shared" si="20"/>
        <v/>
      </c>
      <c r="K46" s="39" t="str">
        <f t="shared" si="20"/>
        <v/>
      </c>
      <c r="L46" s="39" t="str">
        <f t="shared" si="20"/>
        <v/>
      </c>
    </row>
    <row r="47" spans="1:17" s="17" customFormat="1" ht="22.5" customHeight="1" x14ac:dyDescent="0.25">
      <c r="A47" s="178" t="s">
        <v>52</v>
      </c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80"/>
      <c r="O47" s="72"/>
      <c r="Q47" s="73"/>
    </row>
    <row r="48" spans="1:17" ht="12.9" hidden="1" customHeight="1" x14ac:dyDescent="0.25">
      <c r="A48" s="183" t="s">
        <v>19</v>
      </c>
      <c r="B48" s="184"/>
      <c r="C48" s="44">
        <v>1</v>
      </c>
      <c r="D48" s="44">
        <v>2</v>
      </c>
      <c r="E48" s="44">
        <v>3</v>
      </c>
      <c r="F48" s="44">
        <v>4</v>
      </c>
      <c r="G48" s="44">
        <v>5</v>
      </c>
      <c r="H48" s="44">
        <v>6</v>
      </c>
      <c r="I48" s="44">
        <v>7</v>
      </c>
      <c r="J48" s="44">
        <v>8</v>
      </c>
      <c r="K48" s="44">
        <v>9</v>
      </c>
      <c r="L48" s="45">
        <v>10</v>
      </c>
      <c r="O48" s="17"/>
      <c r="Q48" s="74"/>
    </row>
    <row r="49" spans="1:17" ht="12.75" customHeight="1" x14ac:dyDescent="0.25">
      <c r="A49" s="196" t="s">
        <v>117</v>
      </c>
      <c r="B49" s="230"/>
      <c r="C49" s="121"/>
      <c r="D49" s="121"/>
      <c r="E49" s="121"/>
      <c r="F49" s="121"/>
      <c r="G49" s="121"/>
      <c r="H49" s="121"/>
      <c r="I49" s="121"/>
      <c r="J49" s="121"/>
      <c r="K49" s="121"/>
      <c r="L49" s="121"/>
    </row>
    <row r="50" spans="1:17" ht="12.75" customHeight="1" x14ac:dyDescent="0.25">
      <c r="A50" s="254" t="s">
        <v>56</v>
      </c>
      <c r="B50" s="255"/>
      <c r="C50" s="43"/>
      <c r="D50" s="43"/>
      <c r="E50" s="43"/>
      <c r="F50" s="43"/>
      <c r="G50" s="43"/>
      <c r="H50" s="43"/>
      <c r="I50" s="43"/>
      <c r="J50" s="43"/>
      <c r="K50" s="43"/>
      <c r="L50" s="43"/>
    </row>
    <row r="51" spans="1:17" ht="12.75" customHeight="1" x14ac:dyDescent="0.25">
      <c r="A51" s="267"/>
      <c r="B51" s="268"/>
      <c r="C51" s="43"/>
      <c r="D51" s="43"/>
      <c r="E51" s="43"/>
      <c r="F51" s="43"/>
      <c r="G51" s="43"/>
      <c r="H51" s="43"/>
      <c r="I51" s="43"/>
      <c r="J51" s="43"/>
      <c r="K51" s="43"/>
      <c r="L51" s="43"/>
    </row>
    <row r="52" spans="1:17" s="50" customFormat="1" ht="12.75" customHeight="1" x14ac:dyDescent="0.25">
      <c r="A52" s="262" t="s">
        <v>118</v>
      </c>
      <c r="B52" s="263"/>
      <c r="C52" s="122" t="str">
        <f t="shared" ref="C52:L52" si="21">IF(C14="","",C49+C50+C51)</f>
        <v/>
      </c>
      <c r="D52" s="122" t="str">
        <f t="shared" si="21"/>
        <v/>
      </c>
      <c r="E52" s="122" t="str">
        <f t="shared" si="21"/>
        <v/>
      </c>
      <c r="F52" s="122" t="str">
        <f t="shared" si="21"/>
        <v/>
      </c>
      <c r="G52" s="122" t="str">
        <f t="shared" si="21"/>
        <v/>
      </c>
      <c r="H52" s="122" t="str">
        <f t="shared" si="21"/>
        <v/>
      </c>
      <c r="I52" s="122" t="str">
        <f t="shared" si="21"/>
        <v/>
      </c>
      <c r="J52" s="122" t="str">
        <f t="shared" si="21"/>
        <v/>
      </c>
      <c r="K52" s="122" t="str">
        <f t="shared" si="21"/>
        <v/>
      </c>
      <c r="L52" s="122" t="str">
        <f t="shared" si="21"/>
        <v/>
      </c>
    </row>
    <row r="53" spans="1:17" s="50" customFormat="1" ht="13.8" thickBot="1" x14ac:dyDescent="0.3">
      <c r="A53" s="304" t="s">
        <v>23</v>
      </c>
      <c r="B53" s="305"/>
      <c r="C53" s="123" t="str">
        <f>IF(C14="","",C52*C35*C29)</f>
        <v/>
      </c>
      <c r="D53" s="123" t="str">
        <f t="shared" ref="D53:I53" si="22">IF(D14="","",D52*D35*D29)</f>
        <v/>
      </c>
      <c r="E53" s="123" t="str">
        <f t="shared" si="22"/>
        <v/>
      </c>
      <c r="F53" s="123" t="str">
        <f t="shared" si="22"/>
        <v/>
      </c>
      <c r="G53" s="123" t="str">
        <f t="shared" si="22"/>
        <v/>
      </c>
      <c r="H53" s="123" t="str">
        <f t="shared" si="22"/>
        <v/>
      </c>
      <c r="I53" s="123" t="str">
        <f t="shared" si="22"/>
        <v/>
      </c>
      <c r="J53" s="123" t="str">
        <f t="shared" ref="J53:L53" si="23">IF(J14="","",J52*J34*J29)</f>
        <v/>
      </c>
      <c r="K53" s="123" t="str">
        <f t="shared" si="23"/>
        <v/>
      </c>
      <c r="L53" s="123" t="str">
        <f t="shared" si="23"/>
        <v/>
      </c>
    </row>
    <row r="54" spans="1:17" s="52" customFormat="1" ht="18" customHeight="1" thickBot="1" x14ac:dyDescent="0.3">
      <c r="A54" s="258" t="s">
        <v>32</v>
      </c>
      <c r="B54" s="259"/>
      <c r="C54" s="88" t="str">
        <f>IF(C14="","",C53+C46)</f>
        <v/>
      </c>
      <c r="D54" s="88" t="str">
        <f t="shared" ref="D54:L54" si="24">IF(D14="","",D53+D46)</f>
        <v/>
      </c>
      <c r="E54" s="88" t="str">
        <f t="shared" si="24"/>
        <v/>
      </c>
      <c r="F54" s="88" t="str">
        <f t="shared" si="24"/>
        <v/>
      </c>
      <c r="G54" s="88" t="str">
        <f t="shared" si="24"/>
        <v/>
      </c>
      <c r="H54" s="88" t="str">
        <f t="shared" si="24"/>
        <v/>
      </c>
      <c r="I54" s="88" t="str">
        <f t="shared" si="24"/>
        <v/>
      </c>
      <c r="J54" s="88" t="str">
        <f t="shared" si="24"/>
        <v/>
      </c>
      <c r="K54" s="88" t="str">
        <f t="shared" si="24"/>
        <v/>
      </c>
      <c r="L54" s="88" t="str">
        <f t="shared" si="24"/>
        <v/>
      </c>
      <c r="P54" s="81"/>
    </row>
    <row r="55" spans="1:17" s="17" customFormat="1" ht="22.5" customHeight="1" x14ac:dyDescent="0.25">
      <c r="A55" s="264" t="s">
        <v>99</v>
      </c>
      <c r="B55" s="265"/>
      <c r="C55" s="265"/>
      <c r="D55" s="265"/>
      <c r="E55" s="265"/>
      <c r="F55" s="265"/>
      <c r="G55" s="265"/>
      <c r="H55" s="265"/>
      <c r="I55" s="265"/>
      <c r="J55" s="265"/>
      <c r="K55" s="265"/>
      <c r="L55" s="266"/>
      <c r="O55" s="72"/>
      <c r="Q55" s="73"/>
    </row>
    <row r="56" spans="1:17" ht="12.9" hidden="1" customHeight="1" x14ac:dyDescent="0.25">
      <c r="A56" s="183" t="s">
        <v>19</v>
      </c>
      <c r="B56" s="184"/>
      <c r="C56" s="44">
        <v>1</v>
      </c>
      <c r="D56" s="44">
        <v>2</v>
      </c>
      <c r="E56" s="44">
        <v>3</v>
      </c>
      <c r="F56" s="44">
        <v>4</v>
      </c>
      <c r="G56" s="44">
        <v>5</v>
      </c>
      <c r="H56" s="44">
        <v>6</v>
      </c>
      <c r="I56" s="44">
        <v>7</v>
      </c>
      <c r="J56" s="44">
        <v>8</v>
      </c>
      <c r="K56" s="44">
        <v>9</v>
      </c>
      <c r="L56" s="45">
        <v>10</v>
      </c>
      <c r="O56" s="17"/>
      <c r="Q56" s="74"/>
    </row>
    <row r="57" spans="1:17" ht="12.9" customHeight="1" x14ac:dyDescent="0.25">
      <c r="A57" s="260" t="s">
        <v>58</v>
      </c>
      <c r="B57" s="261"/>
      <c r="C57" s="105" t="str">
        <f>IF(C14="","",C29)</f>
        <v/>
      </c>
      <c r="D57" s="105" t="str">
        <f t="shared" ref="D57:L57" si="25">IF(D14="","",D29)</f>
        <v/>
      </c>
      <c r="E57" s="105" t="str">
        <f t="shared" si="25"/>
        <v/>
      </c>
      <c r="F57" s="105" t="str">
        <f t="shared" si="25"/>
        <v/>
      </c>
      <c r="G57" s="105" t="str">
        <f t="shared" si="25"/>
        <v/>
      </c>
      <c r="H57" s="105" t="str">
        <f t="shared" si="25"/>
        <v/>
      </c>
      <c r="I57" s="105" t="str">
        <f t="shared" si="25"/>
        <v/>
      </c>
      <c r="J57" s="105" t="str">
        <f t="shared" si="25"/>
        <v/>
      </c>
      <c r="K57" s="105" t="str">
        <f t="shared" si="25"/>
        <v/>
      </c>
      <c r="L57" s="105" t="str">
        <f t="shared" si="25"/>
        <v/>
      </c>
      <c r="O57" s="17"/>
      <c r="Q57" s="74"/>
    </row>
    <row r="58" spans="1:17" ht="12.9" customHeight="1" x14ac:dyDescent="0.25">
      <c r="A58" s="193" t="s">
        <v>71</v>
      </c>
      <c r="B58" s="184"/>
      <c r="C58" s="49"/>
      <c r="D58" s="49"/>
      <c r="E58" s="49"/>
      <c r="F58" s="49"/>
      <c r="G58" s="49"/>
      <c r="H58" s="49"/>
      <c r="I58" s="49"/>
      <c r="J58" s="49"/>
      <c r="K58" s="49"/>
      <c r="L58" s="49"/>
    </row>
    <row r="59" spans="1:17" ht="12.9" customHeight="1" x14ac:dyDescent="0.25">
      <c r="A59" s="196" t="s">
        <v>66</v>
      </c>
      <c r="B59" s="230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O59" s="17"/>
      <c r="Q59" s="74"/>
    </row>
    <row r="60" spans="1:17" ht="12.9" customHeight="1" x14ac:dyDescent="0.25">
      <c r="A60" s="196" t="s">
        <v>29</v>
      </c>
      <c r="B60" s="182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7" ht="12.9" customHeight="1" x14ac:dyDescent="0.25">
      <c r="A61" s="235" t="s">
        <v>30</v>
      </c>
      <c r="B61" s="236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7" ht="12.9" customHeight="1" x14ac:dyDescent="0.25">
      <c r="A62" s="135" t="s">
        <v>103</v>
      </c>
      <c r="B62" s="136"/>
      <c r="C62" s="138"/>
      <c r="D62" s="138"/>
      <c r="E62" s="138"/>
      <c r="F62" s="138"/>
      <c r="G62" s="138"/>
      <c r="H62" s="138"/>
      <c r="I62" s="138"/>
      <c r="J62" s="138"/>
      <c r="K62" s="138"/>
      <c r="L62" s="138"/>
    </row>
    <row r="63" spans="1:17" x14ac:dyDescent="0.25">
      <c r="A63" s="196" t="s">
        <v>68</v>
      </c>
      <c r="B63" s="182"/>
      <c r="C63" s="78" t="str">
        <f>IF(C14="","",IF(C59="",C60*C39+C61,C60*C59))</f>
        <v/>
      </c>
      <c r="D63" s="78" t="str">
        <f t="shared" ref="D63:L63" si="26">IF(D14="","",IF(D59="",D60*D39+D61,D60*D59))</f>
        <v/>
      </c>
      <c r="E63" s="78" t="str">
        <f t="shared" si="26"/>
        <v/>
      </c>
      <c r="F63" s="78" t="str">
        <f t="shared" si="26"/>
        <v/>
      </c>
      <c r="G63" s="78" t="str">
        <f t="shared" si="26"/>
        <v/>
      </c>
      <c r="H63" s="78" t="str">
        <f t="shared" si="26"/>
        <v/>
      </c>
      <c r="I63" s="78" t="str">
        <f t="shared" si="26"/>
        <v/>
      </c>
      <c r="J63" s="78" t="str">
        <f t="shared" si="26"/>
        <v/>
      </c>
      <c r="K63" s="78" t="str">
        <f t="shared" si="26"/>
        <v/>
      </c>
      <c r="L63" s="78" t="str">
        <f t="shared" si="26"/>
        <v/>
      </c>
    </row>
    <row r="64" spans="1:17" x14ac:dyDescent="0.25">
      <c r="A64" s="196" t="s">
        <v>67</v>
      </c>
      <c r="B64" s="182"/>
      <c r="C64" s="78" t="str">
        <f t="shared" ref="C64:L64" si="27">IF(C14="","",C63/C33)</f>
        <v/>
      </c>
      <c r="D64" s="78" t="str">
        <f t="shared" si="27"/>
        <v/>
      </c>
      <c r="E64" s="78" t="str">
        <f t="shared" si="27"/>
        <v/>
      </c>
      <c r="F64" s="78" t="str">
        <f t="shared" si="27"/>
        <v/>
      </c>
      <c r="G64" s="78" t="str">
        <f t="shared" si="27"/>
        <v/>
      </c>
      <c r="H64" s="78" t="str">
        <f t="shared" si="27"/>
        <v/>
      </c>
      <c r="I64" s="78" t="str">
        <f t="shared" si="27"/>
        <v/>
      </c>
      <c r="J64" s="78" t="str">
        <f t="shared" si="27"/>
        <v/>
      </c>
      <c r="K64" s="78" t="str">
        <f t="shared" si="27"/>
        <v/>
      </c>
      <c r="L64" s="78" t="str">
        <f t="shared" si="27"/>
        <v/>
      </c>
    </row>
    <row r="65" spans="1:17" x14ac:dyDescent="0.25">
      <c r="A65" s="256" t="s">
        <v>23</v>
      </c>
      <c r="B65" s="257"/>
      <c r="C65" s="139" t="str">
        <f t="shared" ref="C65:L65" si="28">IF(C14="","",C64*C34*C62/12)</f>
        <v/>
      </c>
      <c r="D65" s="139" t="str">
        <f t="shared" si="28"/>
        <v/>
      </c>
      <c r="E65" s="139" t="str">
        <f t="shared" si="28"/>
        <v/>
      </c>
      <c r="F65" s="139" t="str">
        <f t="shared" si="28"/>
        <v/>
      </c>
      <c r="G65" s="139" t="str">
        <f t="shared" si="28"/>
        <v/>
      </c>
      <c r="H65" s="139" t="str">
        <f t="shared" si="28"/>
        <v/>
      </c>
      <c r="I65" s="139" t="str">
        <f t="shared" si="28"/>
        <v/>
      </c>
      <c r="J65" s="139" t="str">
        <f t="shared" si="28"/>
        <v/>
      </c>
      <c r="K65" s="139" t="str">
        <f t="shared" si="28"/>
        <v/>
      </c>
      <c r="L65" s="139" t="str">
        <f t="shared" si="28"/>
        <v/>
      </c>
    </row>
    <row r="66" spans="1:17" ht="12.9" customHeight="1" x14ac:dyDescent="0.25">
      <c r="A66" s="193" t="s">
        <v>31</v>
      </c>
      <c r="B66" s="184"/>
      <c r="C66" s="49"/>
      <c r="D66" s="49"/>
      <c r="E66" s="49"/>
      <c r="F66" s="49"/>
      <c r="G66" s="49"/>
      <c r="H66" s="49"/>
      <c r="I66" s="49"/>
      <c r="J66" s="49"/>
      <c r="K66" s="49"/>
      <c r="L66" s="49"/>
    </row>
    <row r="67" spans="1:17" ht="12.9" customHeight="1" x14ac:dyDescent="0.25">
      <c r="A67" s="235" t="s">
        <v>69</v>
      </c>
      <c r="B67" s="236"/>
      <c r="C67" s="48"/>
      <c r="D67" s="48"/>
      <c r="E67" s="48"/>
      <c r="F67" s="48"/>
      <c r="G67" s="48"/>
      <c r="H67" s="48"/>
      <c r="I67" s="48"/>
      <c r="J67" s="48"/>
      <c r="K67" s="48"/>
      <c r="L67" s="48"/>
    </row>
    <row r="68" spans="1:17" x14ac:dyDescent="0.25">
      <c r="A68" s="196" t="s">
        <v>62</v>
      </c>
      <c r="B68" s="182"/>
      <c r="C68" s="78" t="str">
        <f t="shared" ref="C68:L68" si="29">IF(C14="","",C67/C33)</f>
        <v/>
      </c>
      <c r="D68" s="78" t="str">
        <f t="shared" si="29"/>
        <v/>
      </c>
      <c r="E68" s="78" t="str">
        <f t="shared" si="29"/>
        <v/>
      </c>
      <c r="F68" s="78" t="str">
        <f t="shared" si="29"/>
        <v/>
      </c>
      <c r="G68" s="78" t="str">
        <f t="shared" si="29"/>
        <v/>
      </c>
      <c r="H68" s="78" t="str">
        <f t="shared" si="29"/>
        <v/>
      </c>
      <c r="I68" s="78" t="str">
        <f t="shared" si="29"/>
        <v/>
      </c>
      <c r="J68" s="78" t="str">
        <f t="shared" si="29"/>
        <v/>
      </c>
      <c r="K68" s="78" t="str">
        <f t="shared" si="29"/>
        <v/>
      </c>
      <c r="L68" s="78" t="str">
        <f t="shared" si="29"/>
        <v/>
      </c>
    </row>
    <row r="69" spans="1:17" ht="13.8" thickBot="1" x14ac:dyDescent="0.3">
      <c r="A69" s="237" t="s">
        <v>23</v>
      </c>
      <c r="B69" s="238"/>
      <c r="C69" s="80" t="str">
        <f>IF(C14="","",C68*C34*C57/12)</f>
        <v/>
      </c>
      <c r="D69" s="80" t="str">
        <f t="shared" ref="D69:L69" si="30">IF(D14="","",D68*D34*D57/12)</f>
        <v/>
      </c>
      <c r="E69" s="80" t="str">
        <f t="shared" si="30"/>
        <v/>
      </c>
      <c r="F69" s="80" t="str">
        <f t="shared" si="30"/>
        <v/>
      </c>
      <c r="G69" s="80" t="str">
        <f t="shared" si="30"/>
        <v/>
      </c>
      <c r="H69" s="80" t="str">
        <f t="shared" si="30"/>
        <v/>
      </c>
      <c r="I69" s="80" t="str">
        <f t="shared" si="30"/>
        <v/>
      </c>
      <c r="J69" s="80" t="str">
        <f t="shared" si="30"/>
        <v/>
      </c>
      <c r="K69" s="80" t="str">
        <f t="shared" si="30"/>
        <v/>
      </c>
      <c r="L69" s="80" t="str">
        <f t="shared" si="30"/>
        <v/>
      </c>
    </row>
    <row r="70" spans="1:17" s="51" customFormat="1" ht="18" customHeight="1" thickBot="1" x14ac:dyDescent="0.3">
      <c r="A70" s="194" t="s">
        <v>33</v>
      </c>
      <c r="B70" s="195"/>
      <c r="C70" s="88" t="str">
        <f t="shared" ref="C70:L70" si="31">IF(C14="","",C69+C65)</f>
        <v/>
      </c>
      <c r="D70" s="88" t="str">
        <f t="shared" si="31"/>
        <v/>
      </c>
      <c r="E70" s="88" t="str">
        <f t="shared" si="31"/>
        <v/>
      </c>
      <c r="F70" s="88" t="str">
        <f t="shared" si="31"/>
        <v/>
      </c>
      <c r="G70" s="88" t="str">
        <f t="shared" si="31"/>
        <v/>
      </c>
      <c r="H70" s="88" t="str">
        <f t="shared" si="31"/>
        <v/>
      </c>
      <c r="I70" s="88" t="str">
        <f t="shared" si="31"/>
        <v/>
      </c>
      <c r="J70" s="88" t="str">
        <f t="shared" si="31"/>
        <v/>
      </c>
      <c r="K70" s="88" t="str">
        <f t="shared" si="31"/>
        <v/>
      </c>
      <c r="L70" s="88" t="str">
        <f t="shared" si="31"/>
        <v/>
      </c>
    </row>
    <row r="71" spans="1:17" s="17" customFormat="1" ht="22.5" customHeight="1" x14ac:dyDescent="0.25">
      <c r="A71" s="178" t="s">
        <v>97</v>
      </c>
      <c r="B71" s="179"/>
      <c r="C71" s="179"/>
      <c r="D71" s="179"/>
      <c r="E71" s="179"/>
      <c r="F71" s="179"/>
      <c r="G71" s="179"/>
      <c r="H71" s="179"/>
      <c r="I71" s="179"/>
      <c r="J71" s="179"/>
      <c r="K71" s="179"/>
      <c r="L71" s="180"/>
      <c r="O71" s="72"/>
      <c r="Q71" s="73"/>
    </row>
    <row r="72" spans="1:17" s="50" customFormat="1" ht="37.200000000000003" customHeight="1" x14ac:dyDescent="0.25">
      <c r="A72" s="197" t="s">
        <v>98</v>
      </c>
      <c r="B72" s="198"/>
      <c r="C72" s="114"/>
      <c r="D72" s="114"/>
      <c r="E72" s="114"/>
      <c r="F72" s="114"/>
      <c r="G72" s="114"/>
      <c r="H72" s="114"/>
      <c r="I72" s="114"/>
      <c r="J72" s="114"/>
      <c r="K72" s="114"/>
      <c r="L72" s="114"/>
    </row>
    <row r="73" spans="1:17" s="115" customFormat="1" ht="12.9" customHeight="1" x14ac:dyDescent="0.25">
      <c r="A73" s="199" t="s">
        <v>102</v>
      </c>
      <c r="B73" s="200"/>
      <c r="C73" s="124"/>
      <c r="D73" s="124"/>
      <c r="E73" s="124"/>
      <c r="F73" s="124"/>
      <c r="G73" s="124"/>
      <c r="H73" s="124"/>
      <c r="I73" s="124"/>
      <c r="J73" s="124"/>
      <c r="K73" s="124"/>
      <c r="L73" s="124"/>
    </row>
    <row r="74" spans="1:17" s="115" customFormat="1" ht="12.9" customHeight="1" x14ac:dyDescent="0.25">
      <c r="A74" s="199" t="s">
        <v>101</v>
      </c>
      <c r="B74" s="239"/>
      <c r="C74" s="125" t="str">
        <f t="shared" ref="C74:L74" si="32">IF(C14="","",C73*C30/C31)</f>
        <v/>
      </c>
      <c r="D74" s="125" t="str">
        <f t="shared" si="32"/>
        <v/>
      </c>
      <c r="E74" s="125" t="str">
        <f t="shared" si="32"/>
        <v/>
      </c>
      <c r="F74" s="125" t="str">
        <f t="shared" si="32"/>
        <v/>
      </c>
      <c r="G74" s="125" t="str">
        <f t="shared" si="32"/>
        <v/>
      </c>
      <c r="H74" s="125" t="str">
        <f t="shared" si="32"/>
        <v/>
      </c>
      <c r="I74" s="125" t="str">
        <f t="shared" si="32"/>
        <v/>
      </c>
      <c r="J74" s="125" t="str">
        <f t="shared" si="32"/>
        <v/>
      </c>
      <c r="K74" s="125" t="str">
        <f t="shared" si="32"/>
        <v/>
      </c>
      <c r="L74" s="125" t="str">
        <f t="shared" si="32"/>
        <v/>
      </c>
    </row>
    <row r="75" spans="1:17" s="50" customFormat="1" x14ac:dyDescent="0.25">
      <c r="A75" s="224" t="s">
        <v>34</v>
      </c>
      <c r="B75" s="225"/>
      <c r="C75" s="126" t="str">
        <f t="shared" ref="C75:L75" si="33">IF(C14="","",C74*C34)</f>
        <v/>
      </c>
      <c r="D75" s="126" t="str">
        <f t="shared" si="33"/>
        <v/>
      </c>
      <c r="E75" s="126" t="str">
        <f t="shared" si="33"/>
        <v/>
      </c>
      <c r="F75" s="126" t="str">
        <f t="shared" si="33"/>
        <v/>
      </c>
      <c r="G75" s="126" t="str">
        <f t="shared" si="33"/>
        <v/>
      </c>
      <c r="H75" s="126" t="str">
        <f t="shared" si="33"/>
        <v/>
      </c>
      <c r="I75" s="126" t="str">
        <f t="shared" si="33"/>
        <v/>
      </c>
      <c r="J75" s="126" t="str">
        <f t="shared" si="33"/>
        <v/>
      </c>
      <c r="K75" s="126" t="str">
        <f t="shared" si="33"/>
        <v/>
      </c>
      <c r="L75" s="126" t="str">
        <f t="shared" si="33"/>
        <v/>
      </c>
    </row>
    <row r="76" spans="1:17" s="50" customFormat="1" ht="13.8" thickBot="1" x14ac:dyDescent="0.3">
      <c r="A76" s="224" t="s">
        <v>35</v>
      </c>
      <c r="B76" s="225"/>
      <c r="C76" s="127" t="str">
        <f>IF(C14="","",C75*C29)</f>
        <v/>
      </c>
      <c r="D76" s="127" t="str">
        <f t="shared" ref="D76:L76" si="34">IF(D14="","",D75*D29)</f>
        <v/>
      </c>
      <c r="E76" s="127" t="str">
        <f t="shared" si="34"/>
        <v/>
      </c>
      <c r="F76" s="127" t="str">
        <f t="shared" si="34"/>
        <v/>
      </c>
      <c r="G76" s="127" t="str">
        <f t="shared" si="34"/>
        <v/>
      </c>
      <c r="H76" s="127" t="str">
        <f t="shared" si="34"/>
        <v/>
      </c>
      <c r="I76" s="127" t="str">
        <f t="shared" si="34"/>
        <v/>
      </c>
      <c r="J76" s="127" t="str">
        <f t="shared" si="34"/>
        <v/>
      </c>
      <c r="K76" s="127" t="str">
        <f t="shared" si="34"/>
        <v/>
      </c>
      <c r="L76" s="127" t="str">
        <f t="shared" si="34"/>
        <v/>
      </c>
    </row>
    <row r="77" spans="1:17" s="51" customFormat="1" ht="18" customHeight="1" thickBot="1" x14ac:dyDescent="0.3">
      <c r="A77" s="226" t="s">
        <v>150</v>
      </c>
      <c r="B77" s="227"/>
      <c r="C77" s="88" t="str">
        <f>C76</f>
        <v/>
      </c>
      <c r="D77" s="88" t="str">
        <f t="shared" ref="D77:L77" si="35">D76</f>
        <v/>
      </c>
      <c r="E77" s="88" t="str">
        <f t="shared" si="35"/>
        <v/>
      </c>
      <c r="F77" s="88" t="str">
        <f t="shared" si="35"/>
        <v/>
      </c>
      <c r="G77" s="88" t="str">
        <f t="shared" si="35"/>
        <v/>
      </c>
      <c r="H77" s="88" t="str">
        <f t="shared" si="35"/>
        <v/>
      </c>
      <c r="I77" s="88" t="str">
        <f t="shared" si="35"/>
        <v/>
      </c>
      <c r="J77" s="88" t="str">
        <f t="shared" si="35"/>
        <v/>
      </c>
      <c r="K77" s="88" t="str">
        <f t="shared" si="35"/>
        <v/>
      </c>
      <c r="L77" s="88" t="str">
        <f t="shared" si="35"/>
        <v/>
      </c>
    </row>
    <row r="78" spans="1:17" s="17" customFormat="1" ht="22.5" customHeight="1" x14ac:dyDescent="0.25">
      <c r="A78" s="178" t="s">
        <v>146</v>
      </c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80"/>
      <c r="O78" s="72"/>
      <c r="Q78" s="73"/>
    </row>
    <row r="79" spans="1:17" x14ac:dyDescent="0.25">
      <c r="A79" s="193" t="s">
        <v>36</v>
      </c>
      <c r="B79" s="184"/>
      <c r="C79" s="82" t="str">
        <f t="shared" ref="C79:L79" si="36">C54</f>
        <v/>
      </c>
      <c r="D79" s="82" t="str">
        <f t="shared" si="36"/>
        <v/>
      </c>
      <c r="E79" s="82" t="str">
        <f t="shared" si="36"/>
        <v/>
      </c>
      <c r="F79" s="82" t="str">
        <f t="shared" si="36"/>
        <v/>
      </c>
      <c r="G79" s="82" t="str">
        <f t="shared" si="36"/>
        <v/>
      </c>
      <c r="H79" s="82" t="str">
        <f t="shared" si="36"/>
        <v/>
      </c>
      <c r="I79" s="82" t="str">
        <f t="shared" si="36"/>
        <v/>
      </c>
      <c r="J79" s="82" t="str">
        <f t="shared" si="36"/>
        <v/>
      </c>
      <c r="K79" s="82" t="str">
        <f t="shared" si="36"/>
        <v/>
      </c>
      <c r="L79" s="83" t="str">
        <f t="shared" si="36"/>
        <v/>
      </c>
      <c r="O79" s="72"/>
      <c r="Q79" s="74"/>
    </row>
    <row r="80" spans="1:17" ht="13.8" thickBot="1" x14ac:dyDescent="0.3">
      <c r="A80" s="196" t="s">
        <v>33</v>
      </c>
      <c r="B80" s="182"/>
      <c r="C80" s="78" t="str">
        <f t="shared" ref="C80:L80" si="37">C70</f>
        <v/>
      </c>
      <c r="D80" s="78" t="str">
        <f t="shared" si="37"/>
        <v/>
      </c>
      <c r="E80" s="78" t="str">
        <f t="shared" si="37"/>
        <v/>
      </c>
      <c r="F80" s="78" t="str">
        <f t="shared" si="37"/>
        <v/>
      </c>
      <c r="G80" s="78" t="str">
        <f t="shared" si="37"/>
        <v/>
      </c>
      <c r="H80" s="78" t="str">
        <f t="shared" si="37"/>
        <v/>
      </c>
      <c r="I80" s="78" t="str">
        <f t="shared" si="37"/>
        <v/>
      </c>
      <c r="J80" s="78" t="str">
        <f t="shared" si="37"/>
        <v/>
      </c>
      <c r="K80" s="78" t="str">
        <f t="shared" si="37"/>
        <v/>
      </c>
      <c r="L80" s="79" t="str">
        <f t="shared" si="37"/>
        <v/>
      </c>
      <c r="O80" s="72"/>
      <c r="Q80" s="74"/>
    </row>
    <row r="81" spans="1:17" s="50" customFormat="1" ht="22.5" customHeight="1" thickBot="1" x14ac:dyDescent="0.3">
      <c r="A81" s="311" t="s">
        <v>132</v>
      </c>
      <c r="B81" s="312"/>
      <c r="C81" s="128" t="str">
        <f t="shared" ref="C81:L81" si="38">IF(C14="","",SUM(C79:C80))</f>
        <v/>
      </c>
      <c r="D81" s="128" t="str">
        <f t="shared" si="38"/>
        <v/>
      </c>
      <c r="E81" s="128" t="str">
        <f t="shared" si="38"/>
        <v/>
      </c>
      <c r="F81" s="128" t="str">
        <f t="shared" si="38"/>
        <v/>
      </c>
      <c r="G81" s="128" t="str">
        <f t="shared" si="38"/>
        <v/>
      </c>
      <c r="H81" s="128" t="str">
        <f t="shared" si="38"/>
        <v/>
      </c>
      <c r="I81" s="128" t="str">
        <f t="shared" si="38"/>
        <v/>
      </c>
      <c r="J81" s="128" t="str">
        <f t="shared" si="38"/>
        <v/>
      </c>
      <c r="K81" s="128" t="str">
        <f t="shared" si="38"/>
        <v/>
      </c>
      <c r="L81" s="128" t="str">
        <f t="shared" si="38"/>
        <v/>
      </c>
      <c r="O81" s="84"/>
      <c r="Q81" s="85"/>
    </row>
    <row r="82" spans="1:17" s="55" customFormat="1" ht="22.5" customHeight="1" x14ac:dyDescent="0.25">
      <c r="A82" s="313" t="s">
        <v>120</v>
      </c>
      <c r="B82" s="314"/>
      <c r="C82" s="314"/>
      <c r="D82" s="314"/>
      <c r="E82" s="314"/>
      <c r="F82" s="314"/>
      <c r="G82" s="314"/>
      <c r="H82" s="314"/>
      <c r="I82" s="314"/>
      <c r="J82" s="314"/>
      <c r="K82" s="314"/>
      <c r="L82" s="315"/>
      <c r="O82" s="84"/>
      <c r="Q82" s="86"/>
    </row>
    <row r="83" spans="1:17" s="14" customFormat="1" ht="13.2" customHeight="1" x14ac:dyDescent="0.25">
      <c r="A83" s="244" t="s">
        <v>130</v>
      </c>
      <c r="B83" s="245"/>
      <c r="C83" s="152"/>
      <c r="D83" s="152"/>
      <c r="E83" s="152"/>
      <c r="F83" s="152"/>
      <c r="G83" s="152"/>
      <c r="H83" s="152"/>
      <c r="I83" s="152"/>
      <c r="J83" s="152"/>
      <c r="K83" s="152"/>
      <c r="L83" s="152"/>
    </row>
    <row r="84" spans="1:17" s="14" customFormat="1" ht="13.2" customHeight="1" x14ac:dyDescent="0.25">
      <c r="A84" s="228" t="s">
        <v>121</v>
      </c>
      <c r="B84" s="177"/>
      <c r="C84" s="151"/>
      <c r="D84" s="151"/>
      <c r="E84" s="151"/>
      <c r="F84" s="151"/>
      <c r="G84" s="151"/>
      <c r="H84" s="151"/>
      <c r="I84" s="151"/>
      <c r="J84" s="151"/>
      <c r="K84" s="151"/>
      <c r="L84" s="151"/>
    </row>
    <row r="85" spans="1:17" s="14" customFormat="1" ht="13.2" customHeight="1" x14ac:dyDescent="0.25">
      <c r="A85" s="229" t="s">
        <v>122</v>
      </c>
      <c r="B85" s="230"/>
      <c r="C85" s="46"/>
      <c r="D85" s="46"/>
      <c r="E85" s="46"/>
      <c r="F85" s="46"/>
      <c r="G85" s="46"/>
      <c r="H85" s="46"/>
      <c r="I85" s="46"/>
      <c r="J85" s="46"/>
      <c r="K85" s="46"/>
      <c r="L85" s="46"/>
    </row>
    <row r="86" spans="1:17" s="14" customFormat="1" ht="13.2" customHeight="1" x14ac:dyDescent="0.25">
      <c r="A86" s="229" t="s">
        <v>123</v>
      </c>
      <c r="B86" s="230"/>
      <c r="C86" s="46"/>
      <c r="D86" s="46"/>
      <c r="E86" s="46"/>
      <c r="F86" s="46"/>
      <c r="G86" s="46"/>
      <c r="H86" s="46"/>
      <c r="I86" s="46"/>
      <c r="J86" s="46"/>
      <c r="K86" s="46"/>
      <c r="L86" s="46"/>
    </row>
    <row r="87" spans="1:17" s="14" customFormat="1" ht="13.2" customHeight="1" x14ac:dyDescent="0.25">
      <c r="A87" s="229" t="s">
        <v>124</v>
      </c>
      <c r="B87" s="230"/>
      <c r="C87" s="46"/>
      <c r="D87" s="46"/>
      <c r="E87" s="46"/>
      <c r="F87" s="46"/>
      <c r="G87" s="46"/>
      <c r="H87" s="46"/>
      <c r="I87" s="46"/>
      <c r="J87" s="46"/>
      <c r="K87" s="46"/>
      <c r="L87" s="46"/>
    </row>
    <row r="88" spans="1:17" s="14" customFormat="1" ht="13.2" customHeight="1" x14ac:dyDescent="0.25">
      <c r="A88" s="229" t="s">
        <v>125</v>
      </c>
      <c r="B88" s="230"/>
      <c r="C88" s="46"/>
      <c r="D88" s="46"/>
      <c r="E88" s="46"/>
      <c r="F88" s="46"/>
      <c r="G88" s="46"/>
      <c r="H88" s="46"/>
      <c r="I88" s="46"/>
      <c r="J88" s="46"/>
      <c r="K88" s="46"/>
      <c r="L88" s="46"/>
    </row>
    <row r="89" spans="1:17" s="14" customFormat="1" ht="13.2" customHeight="1" x14ac:dyDescent="0.25">
      <c r="A89" s="229" t="s">
        <v>126</v>
      </c>
      <c r="B89" s="230"/>
      <c r="C89" s="46"/>
      <c r="D89" s="46"/>
      <c r="E89" s="46"/>
      <c r="F89" s="46"/>
      <c r="G89" s="46"/>
      <c r="H89" s="46"/>
      <c r="I89" s="46"/>
      <c r="J89" s="46"/>
      <c r="K89" s="46"/>
      <c r="L89" s="46"/>
    </row>
    <row r="90" spans="1:17" s="14" customFormat="1" ht="13.2" customHeight="1" x14ac:dyDescent="0.25">
      <c r="A90" s="229" t="s">
        <v>127</v>
      </c>
      <c r="B90" s="230"/>
      <c r="C90" s="46"/>
      <c r="D90" s="46"/>
      <c r="E90" s="46"/>
      <c r="F90" s="46"/>
      <c r="G90" s="46"/>
      <c r="H90" s="46"/>
      <c r="I90" s="46"/>
      <c r="J90" s="46"/>
      <c r="K90" s="46"/>
      <c r="L90" s="46"/>
    </row>
    <row r="91" spans="1:17" s="14" customFormat="1" ht="13.2" customHeight="1" x14ac:dyDescent="0.25">
      <c r="A91" s="242" t="s">
        <v>128</v>
      </c>
      <c r="B91" s="243"/>
      <c r="C91" s="172"/>
      <c r="D91" s="172"/>
      <c r="E91" s="172"/>
      <c r="F91" s="172"/>
      <c r="G91" s="172"/>
      <c r="H91" s="172"/>
      <c r="I91" s="172"/>
      <c r="J91" s="172"/>
      <c r="K91" s="172"/>
      <c r="L91" s="172"/>
    </row>
    <row r="92" spans="1:17" s="14" customFormat="1" ht="13.2" customHeight="1" thickBot="1" x14ac:dyDescent="0.3">
      <c r="A92" s="316" t="s">
        <v>129</v>
      </c>
      <c r="B92" s="317"/>
      <c r="C92" s="173">
        <f>SUM(C84:C91)</f>
        <v>0</v>
      </c>
      <c r="D92" s="173">
        <f t="shared" ref="D92:L92" si="39">SUM(D84:D91)</f>
        <v>0</v>
      </c>
      <c r="E92" s="173">
        <f t="shared" si="39"/>
        <v>0</v>
      </c>
      <c r="F92" s="173">
        <f t="shared" si="39"/>
        <v>0</v>
      </c>
      <c r="G92" s="173">
        <f t="shared" si="39"/>
        <v>0</v>
      </c>
      <c r="H92" s="173">
        <f t="shared" si="39"/>
        <v>0</v>
      </c>
      <c r="I92" s="173">
        <f t="shared" si="39"/>
        <v>0</v>
      </c>
      <c r="J92" s="173">
        <f t="shared" si="39"/>
        <v>0</v>
      </c>
      <c r="K92" s="173">
        <f t="shared" si="39"/>
        <v>0</v>
      </c>
      <c r="L92" s="173">
        <f t="shared" si="39"/>
        <v>0</v>
      </c>
    </row>
    <row r="93" spans="1:17" s="14" customFormat="1" ht="18" customHeight="1" x14ac:dyDescent="0.25">
      <c r="A93" s="318" t="s">
        <v>131</v>
      </c>
      <c r="B93" s="319"/>
      <c r="C93" s="87" t="str">
        <f t="shared" ref="C93:L93" si="40">IF(C14="","",C81*C92)</f>
        <v/>
      </c>
      <c r="D93" s="87" t="str">
        <f t="shared" si="40"/>
        <v/>
      </c>
      <c r="E93" s="87" t="str">
        <f t="shared" si="40"/>
        <v/>
      </c>
      <c r="F93" s="87" t="str">
        <f t="shared" si="40"/>
        <v/>
      </c>
      <c r="G93" s="87" t="str">
        <f t="shared" si="40"/>
        <v/>
      </c>
      <c r="H93" s="87" t="str">
        <f t="shared" si="40"/>
        <v/>
      </c>
      <c r="I93" s="87" t="str">
        <f t="shared" si="40"/>
        <v/>
      </c>
      <c r="J93" s="87" t="str">
        <f t="shared" si="40"/>
        <v/>
      </c>
      <c r="K93" s="87" t="str">
        <f t="shared" si="40"/>
        <v/>
      </c>
      <c r="L93" s="87" t="str">
        <f t="shared" si="40"/>
        <v/>
      </c>
    </row>
    <row r="94" spans="1:17" s="17" customFormat="1" ht="22.5" customHeight="1" x14ac:dyDescent="0.25">
      <c r="A94" s="246" t="s">
        <v>37</v>
      </c>
      <c r="B94" s="247"/>
      <c r="C94" s="247"/>
      <c r="D94" s="247"/>
      <c r="E94" s="247"/>
      <c r="F94" s="247"/>
      <c r="G94" s="247"/>
      <c r="H94" s="247"/>
      <c r="I94" s="247"/>
      <c r="J94" s="247"/>
      <c r="K94" s="247"/>
      <c r="L94" s="248"/>
      <c r="O94" s="72"/>
      <c r="Q94" s="73"/>
    </row>
    <row r="95" spans="1:17" ht="12.9" customHeight="1" x14ac:dyDescent="0.25">
      <c r="A95" s="176" t="s">
        <v>38</v>
      </c>
      <c r="B95" s="249"/>
      <c r="C95" s="104"/>
      <c r="D95" s="104"/>
      <c r="E95" s="104"/>
      <c r="F95" s="104"/>
      <c r="G95" s="104"/>
      <c r="H95" s="104"/>
      <c r="I95" s="104"/>
      <c r="J95" s="104"/>
      <c r="K95" s="104"/>
      <c r="L95" s="104"/>
    </row>
    <row r="96" spans="1:17" ht="12.9" customHeight="1" x14ac:dyDescent="0.25">
      <c r="A96" s="108" t="s">
        <v>75</v>
      </c>
      <c r="B96" s="109"/>
      <c r="C96" s="104"/>
      <c r="D96" s="104"/>
      <c r="E96" s="104"/>
      <c r="F96" s="104"/>
      <c r="G96" s="104"/>
      <c r="H96" s="104"/>
      <c r="I96" s="104"/>
      <c r="J96" s="104"/>
      <c r="K96" s="104"/>
      <c r="L96" s="104"/>
    </row>
    <row r="97" spans="1:17" ht="12.9" customHeight="1" x14ac:dyDescent="0.25">
      <c r="A97" s="196" t="s">
        <v>0</v>
      </c>
      <c r="B97" s="182"/>
      <c r="C97" s="104"/>
      <c r="D97" s="104"/>
      <c r="E97" s="104"/>
      <c r="F97" s="104"/>
      <c r="G97" s="104"/>
      <c r="H97" s="104"/>
      <c r="I97" s="104"/>
      <c r="J97" s="104"/>
      <c r="K97" s="104"/>
      <c r="L97" s="104"/>
    </row>
    <row r="98" spans="1:17" ht="12.9" customHeight="1" x14ac:dyDescent="0.25">
      <c r="A98" s="196" t="s">
        <v>4</v>
      </c>
      <c r="B98" s="182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7" ht="12.9" customHeight="1" thickBot="1" x14ac:dyDescent="0.3">
      <c r="A99" s="196" t="s">
        <v>76</v>
      </c>
      <c r="B99" s="230"/>
      <c r="C99" s="110"/>
      <c r="D99" s="110"/>
      <c r="E99" s="110"/>
      <c r="F99" s="110"/>
      <c r="G99" s="110"/>
      <c r="H99" s="110"/>
      <c r="I99" s="110"/>
      <c r="J99" s="110"/>
      <c r="K99" s="110"/>
      <c r="L99" s="110"/>
    </row>
    <row r="100" spans="1:17" s="51" customFormat="1" ht="18" customHeight="1" thickBot="1" x14ac:dyDescent="0.3">
      <c r="A100" s="194" t="s">
        <v>133</v>
      </c>
      <c r="B100" s="195"/>
      <c r="C100" s="88" t="str">
        <f>IF(C14="","",IF(C99="",C98*C81,C99*#REF!*C35))</f>
        <v/>
      </c>
      <c r="D100" s="88" t="str">
        <f>IF(D14="","",IF(D99="",D98*D81,D99*#REF!*D35))</f>
        <v/>
      </c>
      <c r="E100" s="88" t="str">
        <f>IF(E14="","",IF(E99="",E98*E81,E99*#REF!*E35))</f>
        <v/>
      </c>
      <c r="F100" s="88" t="str">
        <f>IF(F14="","",IF(F99="",F98*F81,F99*#REF!*F35))</f>
        <v/>
      </c>
      <c r="G100" s="88" t="str">
        <f>IF(G14="","",IF(G99="",G98*G81,G99*#REF!*G35))</f>
        <v/>
      </c>
      <c r="H100" s="88" t="str">
        <f>IF(H14="","",IF(H99="",H98*H81,H99*#REF!*H35))</f>
        <v/>
      </c>
      <c r="I100" s="88" t="str">
        <f>IF(I14="","",IF(I99="",I98*I81,I99*#REF!*I35))</f>
        <v/>
      </c>
      <c r="J100" s="88" t="str">
        <f>IF(J14="","",IF(J99="",J98*J81,J99*#REF!*J35))</f>
        <v/>
      </c>
      <c r="K100" s="88" t="str">
        <f>IF(K14="","",IF(K99="",K98*K81,K99*#REF!*K35))</f>
        <v/>
      </c>
      <c r="L100" s="88" t="str">
        <f>IF(L14="","",IF(L99="",L98*L81,L99*#REF!*L35))</f>
        <v/>
      </c>
    </row>
    <row r="101" spans="1:17" s="17" customFormat="1" ht="22.5" customHeight="1" x14ac:dyDescent="0.25">
      <c r="A101" s="246" t="s">
        <v>134</v>
      </c>
      <c r="B101" s="247"/>
      <c r="C101" s="247"/>
      <c r="D101" s="247"/>
      <c r="E101" s="247"/>
      <c r="F101" s="247"/>
      <c r="G101" s="247"/>
      <c r="H101" s="247"/>
      <c r="I101" s="247"/>
      <c r="J101" s="247"/>
      <c r="K101" s="247"/>
      <c r="L101" s="248"/>
      <c r="O101" s="72"/>
      <c r="Q101" s="73"/>
    </row>
    <row r="102" spans="1:17" ht="12.9" customHeight="1" x14ac:dyDescent="0.25">
      <c r="A102" s="176" t="s">
        <v>135</v>
      </c>
      <c r="B102" s="249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</row>
    <row r="103" spans="1:17" ht="12.9" customHeight="1" thickBot="1" x14ac:dyDescent="0.3">
      <c r="A103" s="250" t="s">
        <v>137</v>
      </c>
      <c r="B103" s="251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</row>
    <row r="104" spans="1:17" s="51" customFormat="1" ht="18" customHeight="1" thickBot="1" x14ac:dyDescent="0.3">
      <c r="A104" s="194" t="s">
        <v>136</v>
      </c>
      <c r="B104" s="195"/>
      <c r="C104" s="88" t="str">
        <f>IFERROR(C103*C29*C35,"")</f>
        <v/>
      </c>
      <c r="D104" s="88" t="str">
        <f t="shared" ref="D104:L104" si="41">IFERROR(D103*D29*D35,"")</f>
        <v/>
      </c>
      <c r="E104" s="88" t="str">
        <f t="shared" si="41"/>
        <v/>
      </c>
      <c r="F104" s="88" t="str">
        <f t="shared" si="41"/>
        <v/>
      </c>
      <c r="G104" s="88" t="str">
        <f t="shared" si="41"/>
        <v/>
      </c>
      <c r="H104" s="88" t="str">
        <f t="shared" si="41"/>
        <v/>
      </c>
      <c r="I104" s="88" t="str">
        <f t="shared" si="41"/>
        <v/>
      </c>
      <c r="J104" s="88" t="str">
        <f t="shared" si="41"/>
        <v/>
      </c>
      <c r="K104" s="88" t="str">
        <f t="shared" si="41"/>
        <v/>
      </c>
      <c r="L104" s="88" t="str">
        <f t="shared" si="41"/>
        <v/>
      </c>
    </row>
    <row r="105" spans="1:17" s="51" customFormat="1" ht="18" customHeight="1" x14ac:dyDescent="0.25">
      <c r="A105" s="178" t="s">
        <v>7</v>
      </c>
      <c r="B105" s="179"/>
      <c r="C105" s="179"/>
      <c r="D105" s="179"/>
      <c r="E105" s="179"/>
      <c r="F105" s="179"/>
      <c r="G105" s="179"/>
      <c r="H105" s="179"/>
      <c r="I105" s="179"/>
      <c r="J105" s="179"/>
      <c r="K105" s="179"/>
      <c r="L105" s="180"/>
    </row>
    <row r="106" spans="1:17" s="51" customFormat="1" x14ac:dyDescent="0.25">
      <c r="A106" s="193" t="s">
        <v>154</v>
      </c>
      <c r="B106" s="308"/>
      <c r="C106" s="82" t="str">
        <f t="shared" ref="C106:L106" si="42">C81</f>
        <v/>
      </c>
      <c r="D106" s="82" t="str">
        <f t="shared" si="42"/>
        <v/>
      </c>
      <c r="E106" s="82" t="str">
        <f t="shared" si="42"/>
        <v/>
      </c>
      <c r="F106" s="82" t="str">
        <f t="shared" si="42"/>
        <v/>
      </c>
      <c r="G106" s="82" t="str">
        <f t="shared" si="42"/>
        <v/>
      </c>
      <c r="H106" s="82" t="str">
        <f t="shared" si="42"/>
        <v/>
      </c>
      <c r="I106" s="82" t="str">
        <f t="shared" si="42"/>
        <v/>
      </c>
      <c r="J106" s="82" t="str">
        <f t="shared" si="42"/>
        <v/>
      </c>
      <c r="K106" s="82" t="str">
        <f t="shared" si="42"/>
        <v/>
      </c>
      <c r="L106" s="82" t="str">
        <f t="shared" si="42"/>
        <v/>
      </c>
    </row>
    <row r="107" spans="1:17" s="51" customFormat="1" ht="13.2" customHeight="1" x14ac:dyDescent="0.25">
      <c r="A107" s="176" t="s">
        <v>152</v>
      </c>
      <c r="B107" s="177"/>
      <c r="C107" s="155" t="str">
        <f>C77</f>
        <v/>
      </c>
      <c r="D107" s="155" t="str">
        <f t="shared" ref="D107:L107" si="43">D77</f>
        <v/>
      </c>
      <c r="E107" s="155" t="str">
        <f t="shared" si="43"/>
        <v/>
      </c>
      <c r="F107" s="155" t="str">
        <f t="shared" si="43"/>
        <v/>
      </c>
      <c r="G107" s="155" t="str">
        <f t="shared" si="43"/>
        <v/>
      </c>
      <c r="H107" s="155" t="str">
        <f t="shared" si="43"/>
        <v/>
      </c>
      <c r="I107" s="155" t="str">
        <f t="shared" si="43"/>
        <v/>
      </c>
      <c r="J107" s="155" t="str">
        <f t="shared" si="43"/>
        <v/>
      </c>
      <c r="K107" s="155" t="str">
        <f t="shared" si="43"/>
        <v/>
      </c>
      <c r="L107" s="155" t="str">
        <f t="shared" si="43"/>
        <v/>
      </c>
    </row>
    <row r="108" spans="1:17" s="51" customFormat="1" ht="13.2" customHeight="1" x14ac:dyDescent="0.25">
      <c r="A108" s="309" t="s">
        <v>131</v>
      </c>
      <c r="B108" s="310"/>
      <c r="C108" s="122" t="str">
        <f t="shared" ref="C108:L108" si="44">C93</f>
        <v/>
      </c>
      <c r="D108" s="122" t="str">
        <f t="shared" si="44"/>
        <v/>
      </c>
      <c r="E108" s="122" t="str">
        <f t="shared" si="44"/>
        <v/>
      </c>
      <c r="F108" s="122" t="str">
        <f t="shared" si="44"/>
        <v/>
      </c>
      <c r="G108" s="122" t="str">
        <f t="shared" si="44"/>
        <v/>
      </c>
      <c r="H108" s="122" t="str">
        <f t="shared" si="44"/>
        <v/>
      </c>
      <c r="I108" s="122" t="str">
        <f t="shared" si="44"/>
        <v/>
      </c>
      <c r="J108" s="122" t="str">
        <f t="shared" si="44"/>
        <v/>
      </c>
      <c r="K108" s="122" t="str">
        <f t="shared" si="44"/>
        <v/>
      </c>
      <c r="L108" s="122" t="str">
        <f t="shared" si="44"/>
        <v/>
      </c>
    </row>
    <row r="109" spans="1:17" s="50" customFormat="1" x14ac:dyDescent="0.25">
      <c r="A109" s="320" t="s">
        <v>155</v>
      </c>
      <c r="B109" s="321"/>
      <c r="C109" s="122" t="str">
        <f t="shared" ref="C109:L109" si="45">C100</f>
        <v/>
      </c>
      <c r="D109" s="122" t="str">
        <f t="shared" si="45"/>
        <v/>
      </c>
      <c r="E109" s="122" t="str">
        <f t="shared" si="45"/>
        <v/>
      </c>
      <c r="F109" s="122" t="str">
        <f t="shared" si="45"/>
        <v/>
      </c>
      <c r="G109" s="122" t="str">
        <f t="shared" si="45"/>
        <v/>
      </c>
      <c r="H109" s="122" t="str">
        <f t="shared" si="45"/>
        <v/>
      </c>
      <c r="I109" s="122" t="str">
        <f t="shared" si="45"/>
        <v/>
      </c>
      <c r="J109" s="122" t="str">
        <f t="shared" si="45"/>
        <v/>
      </c>
      <c r="K109" s="122" t="str">
        <f t="shared" si="45"/>
        <v/>
      </c>
      <c r="L109" s="122" t="str">
        <f t="shared" si="45"/>
        <v/>
      </c>
      <c r="M109" s="98"/>
    </row>
    <row r="110" spans="1:17" s="50" customFormat="1" ht="13.8" thickBot="1" x14ac:dyDescent="0.3">
      <c r="A110" s="231" t="s">
        <v>156</v>
      </c>
      <c r="B110" s="232"/>
      <c r="C110" s="153" t="str">
        <f>C104</f>
        <v/>
      </c>
      <c r="D110" s="153" t="str">
        <f t="shared" ref="D110:L110" si="46">D104</f>
        <v/>
      </c>
      <c r="E110" s="153" t="str">
        <f t="shared" si="46"/>
        <v/>
      </c>
      <c r="F110" s="153" t="str">
        <f t="shared" si="46"/>
        <v/>
      </c>
      <c r="G110" s="153" t="str">
        <f t="shared" si="46"/>
        <v/>
      </c>
      <c r="H110" s="153" t="str">
        <f t="shared" si="46"/>
        <v/>
      </c>
      <c r="I110" s="153" t="str">
        <f t="shared" si="46"/>
        <v/>
      </c>
      <c r="J110" s="153" t="str">
        <f t="shared" si="46"/>
        <v/>
      </c>
      <c r="K110" s="153" t="str">
        <f t="shared" si="46"/>
        <v/>
      </c>
      <c r="L110" s="153" t="str">
        <f t="shared" si="46"/>
        <v/>
      </c>
      <c r="M110" s="98"/>
    </row>
    <row r="111" spans="1:17" ht="20.100000000000001" customHeight="1" x14ac:dyDescent="0.25">
      <c r="A111" s="252" t="s">
        <v>151</v>
      </c>
      <c r="B111" s="253"/>
      <c r="C111" s="129" t="str">
        <f>IF(C14="","",SUM(C106:C110))</f>
        <v/>
      </c>
      <c r="D111" s="129" t="str">
        <f>IF(D14="","",SUM(D106:D110))</f>
        <v/>
      </c>
      <c r="E111" s="129" t="str">
        <f t="shared" ref="E111:L111" si="47">IF(E14="","",SUM(E106:E110))</f>
        <v/>
      </c>
      <c r="F111" s="129" t="str">
        <f t="shared" si="47"/>
        <v/>
      </c>
      <c r="G111" s="129" t="str">
        <f t="shared" si="47"/>
        <v/>
      </c>
      <c r="H111" s="129" t="str">
        <f t="shared" si="47"/>
        <v/>
      </c>
      <c r="I111" s="129" t="str">
        <f t="shared" si="47"/>
        <v/>
      </c>
      <c r="J111" s="129" t="str">
        <f t="shared" si="47"/>
        <v/>
      </c>
      <c r="K111" s="129" t="str">
        <f t="shared" si="47"/>
        <v/>
      </c>
      <c r="L111" s="129" t="str">
        <f t="shared" si="47"/>
        <v/>
      </c>
      <c r="M111" s="19"/>
      <c r="N111" s="18"/>
    </row>
    <row r="112" spans="1:17" ht="20.100000000000001" customHeight="1" x14ac:dyDescent="0.25">
      <c r="A112" s="222" t="s">
        <v>20</v>
      </c>
      <c r="B112" s="223"/>
      <c r="C112" s="130" t="str">
        <f t="shared" ref="C112:L112" si="48">C29</f>
        <v/>
      </c>
      <c r="D112" s="130" t="str">
        <f t="shared" si="48"/>
        <v/>
      </c>
      <c r="E112" s="130" t="str">
        <f t="shared" si="48"/>
        <v/>
      </c>
      <c r="F112" s="130" t="str">
        <f t="shared" si="48"/>
        <v/>
      </c>
      <c r="G112" s="130" t="str">
        <f t="shared" si="48"/>
        <v/>
      </c>
      <c r="H112" s="130" t="str">
        <f t="shared" si="48"/>
        <v/>
      </c>
      <c r="I112" s="130" t="str">
        <f t="shared" si="48"/>
        <v/>
      </c>
      <c r="J112" s="130" t="str">
        <f t="shared" si="48"/>
        <v/>
      </c>
      <c r="K112" s="130" t="str">
        <f t="shared" si="48"/>
        <v/>
      </c>
      <c r="L112" s="130" t="str">
        <f t="shared" si="48"/>
        <v/>
      </c>
      <c r="M112" s="19"/>
      <c r="N112" s="18"/>
    </row>
    <row r="113" spans="1:14" ht="20.100000000000001" customHeight="1" x14ac:dyDescent="0.25">
      <c r="A113" s="222" t="s">
        <v>153</v>
      </c>
      <c r="B113" s="223"/>
      <c r="C113" s="131" t="str">
        <f>IFERROR(C111/C112,"")</f>
        <v/>
      </c>
      <c r="D113" s="131" t="str">
        <f t="shared" ref="D113:L113" si="49">IFERROR(D111/D112,"")</f>
        <v/>
      </c>
      <c r="E113" s="131" t="str">
        <f t="shared" si="49"/>
        <v/>
      </c>
      <c r="F113" s="131" t="str">
        <f t="shared" si="49"/>
        <v/>
      </c>
      <c r="G113" s="131" t="str">
        <f t="shared" si="49"/>
        <v/>
      </c>
      <c r="H113" s="131" t="str">
        <f t="shared" si="49"/>
        <v/>
      </c>
      <c r="I113" s="131" t="str">
        <f t="shared" si="49"/>
        <v/>
      </c>
      <c r="J113" s="131" t="str">
        <f t="shared" si="49"/>
        <v/>
      </c>
      <c r="K113" s="131" t="str">
        <f t="shared" si="49"/>
        <v/>
      </c>
      <c r="L113" s="131" t="str">
        <f t="shared" si="49"/>
        <v/>
      </c>
      <c r="M113" s="19"/>
      <c r="N113" s="18"/>
    </row>
    <row r="114" spans="1:14" ht="26.25" customHeight="1" thickBot="1" x14ac:dyDescent="0.3">
      <c r="A114" s="218" t="s">
        <v>160</v>
      </c>
      <c r="B114" s="219"/>
      <c r="C114" s="131" t="str">
        <f t="shared" ref="C114:L114" si="50">IFERROR(ROUND(C81/C29/(C32*4.348),2),"")</f>
        <v/>
      </c>
      <c r="D114" s="132" t="str">
        <f t="shared" si="50"/>
        <v/>
      </c>
      <c r="E114" s="132" t="str">
        <f t="shared" si="50"/>
        <v/>
      </c>
      <c r="F114" s="132" t="str">
        <f t="shared" si="50"/>
        <v/>
      </c>
      <c r="G114" s="163" t="str">
        <f t="shared" si="50"/>
        <v/>
      </c>
      <c r="H114" s="163" t="str">
        <f t="shared" si="50"/>
        <v/>
      </c>
      <c r="I114" s="163" t="str">
        <f t="shared" si="50"/>
        <v/>
      </c>
      <c r="J114" s="132" t="str">
        <f t="shared" si="50"/>
        <v/>
      </c>
      <c r="K114" s="132" t="str">
        <f t="shared" si="50"/>
        <v/>
      </c>
      <c r="L114" s="132" t="str">
        <f t="shared" si="50"/>
        <v/>
      </c>
      <c r="M114" s="19"/>
      <c r="N114" s="18"/>
    </row>
    <row r="115" spans="1:14" ht="20.100000000000001" hidden="1" customHeight="1" thickBot="1" x14ac:dyDescent="0.3">
      <c r="A115" s="240" t="s">
        <v>9</v>
      </c>
      <c r="B115" s="241"/>
      <c r="C115" s="167" t="str">
        <f t="shared" ref="C115:L115" si="51">IFERROR(ROUND(C111/C29/(C32*4.348),2),"")</f>
        <v/>
      </c>
      <c r="D115" s="168" t="str">
        <f t="shared" si="51"/>
        <v/>
      </c>
      <c r="E115" s="168" t="str">
        <f t="shared" si="51"/>
        <v/>
      </c>
      <c r="F115" s="168" t="str">
        <f t="shared" si="51"/>
        <v/>
      </c>
      <c r="G115" s="162" t="str">
        <f t="shared" si="51"/>
        <v/>
      </c>
      <c r="H115" s="162" t="str">
        <f t="shared" si="51"/>
        <v/>
      </c>
      <c r="I115" s="162" t="str">
        <f t="shared" si="51"/>
        <v/>
      </c>
      <c r="J115" s="162" t="str">
        <f t="shared" si="51"/>
        <v/>
      </c>
      <c r="K115" s="162" t="str">
        <f t="shared" si="51"/>
        <v/>
      </c>
      <c r="L115" s="162" t="str">
        <f t="shared" si="51"/>
        <v/>
      </c>
      <c r="M115" s="19"/>
      <c r="N115" s="18"/>
    </row>
    <row r="116" spans="1:14" ht="37.950000000000003" customHeight="1" x14ac:dyDescent="0.25">
      <c r="A116" s="220" t="s">
        <v>158</v>
      </c>
      <c r="B116" s="221"/>
      <c r="C116" s="133">
        <f>ROUND(SUM(C106:L106),2)</f>
        <v>0</v>
      </c>
      <c r="D116" s="169"/>
      <c r="E116" s="169"/>
      <c r="F116" s="170"/>
      <c r="G116" s="160"/>
      <c r="H116" s="160"/>
      <c r="I116" s="160"/>
      <c r="J116" s="89"/>
      <c r="K116" s="89"/>
      <c r="L116" s="89"/>
      <c r="M116" s="19"/>
      <c r="N116" s="18"/>
    </row>
    <row r="117" spans="1:14" ht="37.950000000000003" customHeight="1" x14ac:dyDescent="0.25">
      <c r="A117" s="220" t="s">
        <v>159</v>
      </c>
      <c r="B117" s="221"/>
      <c r="C117" s="133">
        <f>SUM(C77:L77)</f>
        <v>0</v>
      </c>
      <c r="F117" s="161"/>
      <c r="G117" s="161"/>
      <c r="H117" s="161"/>
      <c r="I117" s="161"/>
      <c r="J117" s="89"/>
      <c r="K117" s="89"/>
      <c r="L117" s="89"/>
      <c r="M117" s="19"/>
      <c r="N117" s="18"/>
    </row>
    <row r="118" spans="1:14" ht="19.95" customHeight="1" x14ac:dyDescent="0.25">
      <c r="A118" s="233" t="s">
        <v>157</v>
      </c>
      <c r="B118" s="234"/>
      <c r="C118" s="133">
        <f>C116+C117</f>
        <v>0</v>
      </c>
      <c r="F118" s="161"/>
      <c r="G118" s="161"/>
      <c r="H118" s="161"/>
      <c r="I118" s="161"/>
      <c r="J118" s="89"/>
      <c r="K118" s="89"/>
      <c r="L118" s="89"/>
      <c r="M118" s="19"/>
      <c r="N118" s="18"/>
    </row>
    <row r="119" spans="1:14" ht="20.100000000000001" customHeight="1" x14ac:dyDescent="0.25">
      <c r="A119" s="218" t="s">
        <v>138</v>
      </c>
      <c r="B119" s="219"/>
      <c r="C119" s="133">
        <f>ROUND(SUM(C93:L93),2)</f>
        <v>0</v>
      </c>
      <c r="F119" s="161"/>
      <c r="G119" s="161"/>
      <c r="H119" s="161"/>
      <c r="I119" s="161"/>
      <c r="J119" s="89"/>
      <c r="K119" s="89"/>
      <c r="L119" s="89"/>
      <c r="M119" s="19"/>
      <c r="N119" s="18"/>
    </row>
    <row r="120" spans="1:14" ht="20.100000000000001" customHeight="1" x14ac:dyDescent="0.25">
      <c r="A120" s="222" t="s">
        <v>147</v>
      </c>
      <c r="B120" s="223"/>
      <c r="C120" s="133">
        <f>ROUND(SUM(C109:L109),2)</f>
        <v>0</v>
      </c>
      <c r="F120" s="89"/>
      <c r="G120" s="89"/>
      <c r="H120" s="89"/>
      <c r="I120" s="89"/>
      <c r="J120" s="89"/>
      <c r="K120" s="89"/>
      <c r="L120" s="89"/>
      <c r="M120" s="19"/>
      <c r="N120" s="18"/>
    </row>
    <row r="121" spans="1:14" ht="20.100000000000001" customHeight="1" x14ac:dyDescent="0.25">
      <c r="A121" s="222" t="s">
        <v>139</v>
      </c>
      <c r="B121" s="223"/>
      <c r="C121" s="133">
        <f>ROUND(SUM(C110:L110),2)</f>
        <v>0</v>
      </c>
      <c r="D121" s="134"/>
      <c r="F121" s="89"/>
      <c r="G121" s="89"/>
      <c r="H121" s="89"/>
      <c r="I121" s="89"/>
      <c r="J121" s="89"/>
      <c r="K121" s="89"/>
      <c r="L121" s="89"/>
      <c r="M121" s="19"/>
      <c r="N121" s="18"/>
    </row>
    <row r="122" spans="1:14" ht="20.100000000000001" customHeight="1" x14ac:dyDescent="0.25">
      <c r="A122" s="218" t="s">
        <v>161</v>
      </c>
      <c r="B122" s="219"/>
      <c r="C122" s="133">
        <f>ROUND(SUM(C111:L111),2)</f>
        <v>0</v>
      </c>
      <c r="D122" s="90"/>
      <c r="E122" s="90"/>
      <c r="F122" s="90"/>
      <c r="G122" s="90"/>
      <c r="H122" s="90"/>
      <c r="I122" s="90"/>
      <c r="J122" s="90"/>
      <c r="K122" s="90"/>
      <c r="L122" s="90"/>
      <c r="M122" s="19"/>
      <c r="N122" s="18"/>
    </row>
    <row r="123" spans="1:14" s="13" customFormat="1" ht="18.75" customHeight="1" thickBot="1" x14ac:dyDescent="0.3">
      <c r="A123" s="277" t="s">
        <v>44</v>
      </c>
      <c r="B123" s="278"/>
      <c r="C123" s="99">
        <f>SUM(C112:L112)</f>
        <v>0</v>
      </c>
      <c r="D123" s="89"/>
      <c r="E123" s="89"/>
      <c r="F123" s="89"/>
      <c r="G123" s="89"/>
      <c r="H123" s="89"/>
      <c r="I123" s="89"/>
      <c r="J123" s="89"/>
      <c r="K123" s="89"/>
      <c r="L123" s="89"/>
      <c r="M123" s="53"/>
      <c r="N123" s="54"/>
    </row>
    <row r="124" spans="1:14" s="13" customFormat="1" x14ac:dyDescent="0.25">
      <c r="A124" s="91"/>
      <c r="B124" s="91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53"/>
      <c r="N124" s="54"/>
    </row>
    <row r="125" spans="1:14" s="13" customFormat="1" x14ac:dyDescent="0.25">
      <c r="A125" s="157"/>
      <c r="B125" s="157"/>
      <c r="C125" s="157"/>
      <c r="D125" s="157"/>
      <c r="E125" s="157"/>
      <c r="F125" s="157"/>
      <c r="L125" s="54"/>
      <c r="M125" s="53"/>
    </row>
    <row r="126" spans="1:14" s="21" customFormat="1" ht="19.5" customHeight="1" x14ac:dyDescent="0.25">
      <c r="A126" s="29" t="s">
        <v>7</v>
      </c>
      <c r="B126" s="29"/>
      <c r="D126" s="171"/>
      <c r="E126" s="171"/>
      <c r="K126" s="22"/>
      <c r="L126" s="23"/>
    </row>
    <row r="127" spans="1:14" x14ac:dyDescent="0.25">
      <c r="C127" s="158" t="s">
        <v>57</v>
      </c>
      <c r="D127" s="159"/>
      <c r="F127" s="4"/>
      <c r="G127" s="17"/>
    </row>
    <row r="128" spans="1:14" s="21" customFormat="1" x14ac:dyDescent="0.25">
      <c r="A128" s="24"/>
      <c r="B128" s="25"/>
      <c r="C128" s="28" t="s">
        <v>45</v>
      </c>
      <c r="D128" s="28" t="s">
        <v>8</v>
      </c>
      <c r="J128" s="22"/>
      <c r="K128" s="23"/>
    </row>
    <row r="129" spans="1:11" s="17" customFormat="1" x14ac:dyDescent="0.25">
      <c r="A129" s="26" t="s">
        <v>140</v>
      </c>
      <c r="B129" s="27"/>
      <c r="C129" s="60">
        <f t="shared" ref="C129:C135" si="52">IFERROR(D129/$C$123,0)</f>
        <v>0</v>
      </c>
      <c r="D129" s="60">
        <f>ROUND(SUM($C$79:$L$79),2)</f>
        <v>0</v>
      </c>
      <c r="J129" s="20"/>
      <c r="K129" s="20"/>
    </row>
    <row r="130" spans="1:11" s="17" customFormat="1" x14ac:dyDescent="0.25">
      <c r="A130" s="26" t="s">
        <v>141</v>
      </c>
      <c r="B130" s="27"/>
      <c r="C130" s="60">
        <f t="shared" si="52"/>
        <v>0</v>
      </c>
      <c r="D130" s="60">
        <f>ROUND(SUM($C$80:$L$80),2)</f>
        <v>0</v>
      </c>
      <c r="J130" s="20"/>
      <c r="K130" s="20"/>
    </row>
    <row r="131" spans="1:11" s="17" customFormat="1" x14ac:dyDescent="0.25">
      <c r="A131" s="156" t="s">
        <v>152</v>
      </c>
      <c r="B131" s="116"/>
      <c r="C131" s="60">
        <f t="shared" si="52"/>
        <v>0</v>
      </c>
      <c r="D131" s="60">
        <f>ROUND(SUM($C$77:$L$77),2)</f>
        <v>0</v>
      </c>
      <c r="J131" s="20"/>
      <c r="K131" s="20"/>
    </row>
    <row r="132" spans="1:11" s="17" customFormat="1" x14ac:dyDescent="0.25">
      <c r="A132" s="26" t="s">
        <v>142</v>
      </c>
      <c r="B132" s="27"/>
      <c r="C132" s="60">
        <f t="shared" si="52"/>
        <v>0</v>
      </c>
      <c r="D132" s="60">
        <f>SUM(D129:D131)</f>
        <v>0</v>
      </c>
      <c r="E132" s="164" t="s">
        <v>40</v>
      </c>
      <c r="F132" s="164" t="s">
        <v>41</v>
      </c>
      <c r="J132" s="20"/>
      <c r="K132" s="20"/>
    </row>
    <row r="133" spans="1:11" s="17" customFormat="1" x14ac:dyDescent="0.25">
      <c r="A133" s="306" t="s">
        <v>143</v>
      </c>
      <c r="B133" s="307"/>
      <c r="C133" s="60">
        <f t="shared" si="52"/>
        <v>0</v>
      </c>
      <c r="D133" s="60">
        <f>ROUND(SUM($C$93:$L$93),2)</f>
        <v>0</v>
      </c>
      <c r="E133" s="165" t="s">
        <v>148</v>
      </c>
      <c r="F133" s="166">
        <f>IFERROR($C$119/$C$116,0)</f>
        <v>0</v>
      </c>
      <c r="J133" s="20"/>
      <c r="K133" s="20"/>
    </row>
    <row r="134" spans="1:11" s="17" customFormat="1" x14ac:dyDescent="0.25">
      <c r="A134" s="26" t="s">
        <v>144</v>
      </c>
      <c r="B134" s="27"/>
      <c r="C134" s="60">
        <f t="shared" si="52"/>
        <v>0</v>
      </c>
      <c r="D134" s="60">
        <f>ROUND(SUM($C$100:$L$100),2)</f>
        <v>0</v>
      </c>
      <c r="E134" s="165" t="s">
        <v>149</v>
      </c>
      <c r="F134" s="166">
        <f>IFERROR($C$120/$C$116,0)</f>
        <v>0</v>
      </c>
      <c r="J134" s="20"/>
      <c r="K134" s="20"/>
    </row>
    <row r="135" spans="1:11" s="17" customFormat="1" x14ac:dyDescent="0.25">
      <c r="A135" s="174" t="s">
        <v>145</v>
      </c>
      <c r="B135" s="175"/>
      <c r="C135" s="60">
        <f t="shared" si="52"/>
        <v>0</v>
      </c>
      <c r="D135" s="60">
        <f>ROUND(SUM($C$104:$L$104),2)</f>
        <v>0</v>
      </c>
      <c r="J135" s="20"/>
      <c r="K135" s="20"/>
    </row>
    <row r="136" spans="1:11" s="17" customFormat="1" x14ac:dyDescent="0.25">
      <c r="A136" s="26" t="s">
        <v>162</v>
      </c>
      <c r="B136" s="27"/>
      <c r="C136" s="61">
        <f>SUM(C133:C135)+SUM(C129:C131)</f>
        <v>0</v>
      </c>
      <c r="D136" s="61">
        <f>SUM(D133:D135)+SUM(D129:D131)</f>
        <v>0</v>
      </c>
    </row>
    <row r="137" spans="1:11" ht="8.25" customHeight="1" x14ac:dyDescent="0.25">
      <c r="F137" s="4"/>
    </row>
  </sheetData>
  <sheetProtection algorithmName="SHA-512" hashValue="mxuLjMkL+lavHU5jMdg6S6gkx4p6N5kRv8SQl9H8tbLmtG5Vx+Pr9inl3UbC6DpTG83klcDy8uEPJ6NZuoStQw==" saltValue="n5OEdnVRF2mAfU1JZZLm4g==" spinCount="100000" sheet="1" selectLockedCells="1"/>
  <customSheetViews>
    <customSheetView guid="{91B999BD-A45E-4103-8F8C-38A583DF81BF}" scale="110" showGridLines="0" printArea="1" hiddenRows="1" topLeftCell="A19">
      <selection activeCell="H25" sqref="H25"/>
      <rowBreaks count="1" manualBreakCount="1">
        <brk id="65" max="5" man="1"/>
      </rowBreaks>
      <pageMargins left="0.70866141732283472" right="0.70866141732283472" top="0.74803149606299213" bottom="0.54" header="0.31496062992125984" footer="0.22"/>
      <printOptions horizontalCentered="1" verticalCentered="1"/>
      <pageSetup paperSize="9" scale="91" orientation="portrait" r:id="rId1"/>
      <headerFooter alignWithMargins="0">
        <oddHeader>&amp;L&amp;G&amp;R&amp;G</oddHeader>
        <oddFooter>&amp;C&amp;8&amp;K00-049Zusatzblatt_P_FP_2014_V2_1_151030.xls&amp;RSeite &amp;P von  &amp;N</oddFooter>
      </headerFooter>
    </customSheetView>
  </customSheetViews>
  <mergeCells count="130">
    <mergeCell ref="C3:F3"/>
    <mergeCell ref="G3:H3"/>
    <mergeCell ref="A3:B3"/>
    <mergeCell ref="A53:B53"/>
    <mergeCell ref="A33:B33"/>
    <mergeCell ref="A133:B133"/>
    <mergeCell ref="A41:B41"/>
    <mergeCell ref="A58:B58"/>
    <mergeCell ref="A106:B106"/>
    <mergeCell ref="A108:B108"/>
    <mergeCell ref="A79:B79"/>
    <mergeCell ref="A80:B80"/>
    <mergeCell ref="A81:B81"/>
    <mergeCell ref="A82:L82"/>
    <mergeCell ref="A94:L94"/>
    <mergeCell ref="A95:B95"/>
    <mergeCell ref="A98:B98"/>
    <mergeCell ref="A92:B92"/>
    <mergeCell ref="A93:B93"/>
    <mergeCell ref="A99:B99"/>
    <mergeCell ref="A109:B109"/>
    <mergeCell ref="A116:B116"/>
    <mergeCell ref="A119:B119"/>
    <mergeCell ref="A30:B30"/>
    <mergeCell ref="A31:B31"/>
    <mergeCell ref="A32:B32"/>
    <mergeCell ref="A51:B51"/>
    <mergeCell ref="A59:B59"/>
    <mergeCell ref="A2:L2"/>
    <mergeCell ref="J6:L6"/>
    <mergeCell ref="A1:L1"/>
    <mergeCell ref="A123:B123"/>
    <mergeCell ref="C5:F5"/>
    <mergeCell ref="C6:F6"/>
    <mergeCell ref="A44:B44"/>
    <mergeCell ref="A39:B39"/>
    <mergeCell ref="G4:L4"/>
    <mergeCell ref="C7:E7"/>
    <mergeCell ref="D8:F8"/>
    <mergeCell ref="D10:F10"/>
    <mergeCell ref="A35:B35"/>
    <mergeCell ref="A36:B36"/>
    <mergeCell ref="A37:B37"/>
    <mergeCell ref="A45:B45"/>
    <mergeCell ref="A40:B40"/>
    <mergeCell ref="A10:B10"/>
    <mergeCell ref="I3:L3"/>
    <mergeCell ref="A34:B34"/>
    <mergeCell ref="A65:B65"/>
    <mergeCell ref="A54:B54"/>
    <mergeCell ref="A57:B57"/>
    <mergeCell ref="A49:B49"/>
    <mergeCell ref="A63:B63"/>
    <mergeCell ref="A48:B48"/>
    <mergeCell ref="A52:B52"/>
    <mergeCell ref="A55:L55"/>
    <mergeCell ref="A56:B56"/>
    <mergeCell ref="A60:B60"/>
    <mergeCell ref="A38:B38"/>
    <mergeCell ref="A70:B70"/>
    <mergeCell ref="A67:B67"/>
    <mergeCell ref="A68:B68"/>
    <mergeCell ref="A69:B69"/>
    <mergeCell ref="A74:B74"/>
    <mergeCell ref="A120:B120"/>
    <mergeCell ref="A114:B114"/>
    <mergeCell ref="A115:B115"/>
    <mergeCell ref="A112:B112"/>
    <mergeCell ref="A113:B113"/>
    <mergeCell ref="A90:B90"/>
    <mergeCell ref="A91:B91"/>
    <mergeCell ref="A83:B83"/>
    <mergeCell ref="A101:L101"/>
    <mergeCell ref="A102:B102"/>
    <mergeCell ref="A103:B103"/>
    <mergeCell ref="A104:B104"/>
    <mergeCell ref="A111:B111"/>
    <mergeCell ref="A50:B50"/>
    <mergeCell ref="A47:L47"/>
    <mergeCell ref="A46:B46"/>
    <mergeCell ref="A61:B61"/>
    <mergeCell ref="A64:B64"/>
    <mergeCell ref="A122:B122"/>
    <mergeCell ref="A117:B117"/>
    <mergeCell ref="A121:B121"/>
    <mergeCell ref="A75:B75"/>
    <mergeCell ref="A76:B76"/>
    <mergeCell ref="A77:B77"/>
    <mergeCell ref="A84:B84"/>
    <mergeCell ref="A85:B85"/>
    <mergeCell ref="A86:B86"/>
    <mergeCell ref="A87:B87"/>
    <mergeCell ref="A88:B88"/>
    <mergeCell ref="A89:B89"/>
    <mergeCell ref="A78:L78"/>
    <mergeCell ref="A110:B110"/>
    <mergeCell ref="A118:B118"/>
    <mergeCell ref="G5:H5"/>
    <mergeCell ref="G6:H6"/>
    <mergeCell ref="G8:H8"/>
    <mergeCell ref="G9:H9"/>
    <mergeCell ref="G10:H10"/>
    <mergeCell ref="G7:H7"/>
    <mergeCell ref="I7:L7"/>
    <mergeCell ref="J9:L10"/>
    <mergeCell ref="J5:L5"/>
    <mergeCell ref="A135:B135"/>
    <mergeCell ref="A107:B107"/>
    <mergeCell ref="A11:L11"/>
    <mergeCell ref="A14:B14"/>
    <mergeCell ref="A13:B13"/>
    <mergeCell ref="A15:B15"/>
    <mergeCell ref="A29:B29"/>
    <mergeCell ref="A12:L12"/>
    <mergeCell ref="A17:B17"/>
    <mergeCell ref="A18:B18"/>
    <mergeCell ref="A19:B19"/>
    <mergeCell ref="A20:B20"/>
    <mergeCell ref="A21:B21"/>
    <mergeCell ref="A22:B22"/>
    <mergeCell ref="A23:B23"/>
    <mergeCell ref="A25:B25"/>
    <mergeCell ref="A26:B26"/>
    <mergeCell ref="A66:B66"/>
    <mergeCell ref="A100:B100"/>
    <mergeCell ref="A97:B97"/>
    <mergeCell ref="A105:L105"/>
    <mergeCell ref="A71:L71"/>
    <mergeCell ref="A72:B72"/>
    <mergeCell ref="A73:B73"/>
  </mergeCells>
  <dataValidations count="1">
    <dataValidation type="list" allowBlank="1" showInputMessage="1" showErrorMessage="1" sqref="C10" xr:uid="{00000000-0002-0000-0000-000000000000}">
      <formula1>Anteil</formula1>
    </dataValidation>
  </dataValidations>
  <printOptions horizontalCentered="1"/>
  <pageMargins left="0.70866141732283472" right="0.70866141732283472" top="0.94488188976377963" bottom="0.55118110236220474" header="0.31496062992125984" footer="0.23622047244094491"/>
  <pageSetup paperSize="9" scale="70" fitToHeight="0" orientation="landscape" r:id="rId2"/>
  <headerFooter alignWithMargins="0">
    <oddHeader>&amp;L&amp;G&amp;R&amp;G</oddHeader>
    <oddFooter>&amp;L&amp;9&amp;K00-024&amp;F
&amp;C&amp;8&amp;K00-041&amp;G
Zusatzblatt_P_AGA_Brutto_erweitert_V1_1_260729&amp;RSeite &amp;P von  &amp;N</oddFooter>
  </headerFooter>
  <rowBreaks count="2" manualBreakCount="2">
    <brk id="54" max="11" man="1"/>
    <brk id="100" max="11" man="1"/>
  </rowBreaks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6"/>
  <sheetViews>
    <sheetView showGridLines="0" zoomScaleNormal="100" workbookViewId="0">
      <selection activeCell="A6" sqref="A6:F19"/>
    </sheetView>
  </sheetViews>
  <sheetFormatPr baseColWidth="10" defaultColWidth="0" defaultRowHeight="13.2" zeroHeight="1" x14ac:dyDescent="0.25"/>
  <cols>
    <col min="1" max="1" width="21" style="1" customWidth="1"/>
    <col min="2" max="2" width="10" style="1" customWidth="1"/>
    <col min="3" max="3" width="16.5546875" style="1" customWidth="1"/>
    <col min="4" max="4" width="16.109375" style="1" customWidth="1"/>
    <col min="5" max="5" width="15.6640625" style="1" customWidth="1"/>
    <col min="6" max="6" width="15.6640625" style="2" customWidth="1"/>
    <col min="7" max="12" width="15.6640625" style="4" hidden="1" customWidth="1"/>
    <col min="13" max="14" width="0" style="4" hidden="1" customWidth="1"/>
    <col min="15" max="17" width="0" style="1" hidden="1" customWidth="1"/>
    <col min="18" max="16384" width="11.44140625" style="1" hidden="1"/>
  </cols>
  <sheetData>
    <row r="1" spans="1:14" x14ac:dyDescent="0.25">
      <c r="A1" s="16" t="s">
        <v>6</v>
      </c>
      <c r="B1" s="16"/>
      <c r="C1" s="4"/>
      <c r="D1" s="15"/>
      <c r="E1" s="4"/>
      <c r="F1" s="4"/>
    </row>
    <row r="2" spans="1:14" x14ac:dyDescent="0.25">
      <c r="A2" s="6"/>
      <c r="B2" s="6"/>
      <c r="C2" s="6"/>
      <c r="D2" s="6"/>
      <c r="E2" s="6"/>
      <c r="F2" s="6"/>
    </row>
    <row r="3" spans="1:14" s="2" customFormat="1" ht="18" customHeight="1" x14ac:dyDescent="0.25">
      <c r="A3" s="322" t="s">
        <v>79</v>
      </c>
      <c r="B3" s="323"/>
      <c r="C3" s="323"/>
      <c r="D3" s="323"/>
      <c r="E3" s="323"/>
      <c r="F3" s="324"/>
      <c r="G3" s="13"/>
      <c r="H3" s="13"/>
      <c r="I3" s="13"/>
      <c r="J3" s="13"/>
      <c r="K3" s="13"/>
      <c r="L3" s="13"/>
      <c r="M3" s="13"/>
      <c r="N3" s="13"/>
    </row>
    <row r="4" spans="1:14" s="2" customFormat="1" ht="9.75" customHeight="1" x14ac:dyDescent="0.25">
      <c r="A4" s="5"/>
      <c r="B4" s="5"/>
      <c r="C4" s="7"/>
      <c r="D4" s="8"/>
      <c r="E4" s="8"/>
      <c r="F4" s="9"/>
      <c r="G4" s="13"/>
      <c r="H4" s="13"/>
      <c r="I4" s="13"/>
      <c r="J4" s="13"/>
      <c r="K4" s="13"/>
      <c r="L4" s="13"/>
      <c r="M4" s="13"/>
      <c r="N4" s="13"/>
    </row>
    <row r="5" spans="1:14" s="2" customFormat="1" x14ac:dyDescent="0.25">
      <c r="A5" s="339" t="s">
        <v>80</v>
      </c>
      <c r="B5" s="339"/>
      <c r="C5" s="339"/>
      <c r="D5" s="339"/>
      <c r="E5" s="339"/>
      <c r="F5" s="339"/>
      <c r="G5" s="13"/>
      <c r="H5" s="13"/>
      <c r="I5" s="13"/>
      <c r="J5" s="13"/>
      <c r="K5" s="13"/>
      <c r="L5" s="13"/>
      <c r="M5" s="13"/>
      <c r="N5" s="13"/>
    </row>
    <row r="6" spans="1:14" x14ac:dyDescent="0.25">
      <c r="A6" s="329"/>
      <c r="B6" s="329"/>
      <c r="C6" s="329"/>
      <c r="D6" s="329"/>
      <c r="E6" s="329"/>
      <c r="F6" s="329"/>
    </row>
    <row r="7" spans="1:14" x14ac:dyDescent="0.25">
      <c r="A7" s="325"/>
      <c r="B7" s="325"/>
      <c r="C7" s="325"/>
      <c r="D7" s="325"/>
      <c r="E7" s="325"/>
      <c r="F7" s="325"/>
    </row>
    <row r="8" spans="1:14" x14ac:dyDescent="0.25">
      <c r="A8" s="325"/>
      <c r="B8" s="325"/>
      <c r="C8" s="325"/>
      <c r="D8" s="325"/>
      <c r="E8" s="325"/>
      <c r="F8" s="325"/>
    </row>
    <row r="9" spans="1:14" s="2" customFormat="1" x14ac:dyDescent="0.25">
      <c r="A9" s="325"/>
      <c r="B9" s="325"/>
      <c r="C9" s="325"/>
      <c r="D9" s="325"/>
      <c r="E9" s="325"/>
      <c r="F9" s="325"/>
      <c r="G9" s="13"/>
      <c r="H9" s="13"/>
      <c r="I9" s="13"/>
      <c r="J9" s="13"/>
      <c r="K9" s="13"/>
      <c r="L9" s="13"/>
      <c r="M9" s="13"/>
      <c r="N9" s="13"/>
    </row>
    <row r="10" spans="1:14" s="2" customFormat="1" x14ac:dyDescent="0.25">
      <c r="A10" s="325"/>
      <c r="B10" s="325"/>
      <c r="C10" s="325"/>
      <c r="D10" s="325"/>
      <c r="E10" s="325"/>
      <c r="F10" s="325"/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325"/>
      <c r="B11" s="325"/>
      <c r="C11" s="325"/>
      <c r="D11" s="325"/>
      <c r="E11" s="325"/>
      <c r="F11" s="325"/>
    </row>
    <row r="12" spans="1:14" x14ac:dyDescent="0.25">
      <c r="A12" s="325"/>
      <c r="B12" s="325"/>
      <c r="C12" s="325"/>
      <c r="D12" s="325"/>
      <c r="E12" s="325"/>
      <c r="F12" s="325"/>
    </row>
    <row r="13" spans="1:14" x14ac:dyDescent="0.25">
      <c r="A13" s="325"/>
      <c r="B13" s="325"/>
      <c r="C13" s="325"/>
      <c r="D13" s="325"/>
      <c r="E13" s="325"/>
      <c r="F13" s="325"/>
    </row>
    <row r="14" spans="1:14" s="2" customFormat="1" x14ac:dyDescent="0.25">
      <c r="A14" s="325"/>
      <c r="B14" s="325"/>
      <c r="C14" s="325"/>
      <c r="D14" s="325"/>
      <c r="E14" s="325"/>
      <c r="F14" s="325"/>
      <c r="G14" s="13"/>
      <c r="H14" s="13"/>
      <c r="I14" s="13"/>
      <c r="J14" s="13"/>
      <c r="K14" s="13"/>
      <c r="L14" s="13"/>
      <c r="M14" s="13"/>
      <c r="N14" s="13"/>
    </row>
    <row r="15" spans="1:14" s="2" customFormat="1" x14ac:dyDescent="0.25">
      <c r="A15" s="325"/>
      <c r="B15" s="325"/>
      <c r="C15" s="325"/>
      <c r="D15" s="325"/>
      <c r="E15" s="325"/>
      <c r="F15" s="325"/>
      <c r="G15" s="13"/>
      <c r="H15" s="13"/>
      <c r="I15" s="13"/>
      <c r="J15" s="13"/>
      <c r="K15" s="13"/>
      <c r="L15" s="13"/>
      <c r="M15" s="13"/>
      <c r="N15" s="13"/>
    </row>
    <row r="16" spans="1:14" s="2" customFormat="1" x14ac:dyDescent="0.25">
      <c r="A16" s="325"/>
      <c r="B16" s="325"/>
      <c r="C16" s="325"/>
      <c r="D16" s="325"/>
      <c r="E16" s="325"/>
      <c r="F16" s="325"/>
      <c r="G16" s="13"/>
      <c r="H16" s="13"/>
      <c r="I16" s="13"/>
      <c r="J16" s="13"/>
      <c r="K16" s="13"/>
      <c r="L16" s="13"/>
      <c r="M16" s="13"/>
      <c r="N16" s="13"/>
    </row>
    <row r="17" spans="1:14" s="2" customFormat="1" x14ac:dyDescent="0.25">
      <c r="A17" s="325"/>
      <c r="B17" s="325"/>
      <c r="C17" s="325"/>
      <c r="D17" s="325"/>
      <c r="E17" s="325"/>
      <c r="F17" s="325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325"/>
      <c r="B18" s="325"/>
      <c r="C18" s="325"/>
      <c r="D18" s="325"/>
      <c r="E18" s="325"/>
      <c r="F18" s="325"/>
    </row>
    <row r="19" spans="1:14" x14ac:dyDescent="0.25">
      <c r="A19" s="326"/>
      <c r="B19" s="326"/>
      <c r="C19" s="326"/>
      <c r="D19" s="326"/>
      <c r="E19" s="326"/>
      <c r="F19" s="326"/>
    </row>
    <row r="20" spans="1:14" x14ac:dyDescent="0.25">
      <c r="A20" s="4"/>
      <c r="B20" s="4"/>
      <c r="C20" s="4"/>
      <c r="D20" s="4"/>
      <c r="E20" s="4"/>
      <c r="F20" s="4"/>
    </row>
    <row r="21" spans="1:14" x14ac:dyDescent="0.25">
      <c r="A21" s="10" t="s">
        <v>1</v>
      </c>
      <c r="B21" s="10"/>
      <c r="C21" s="6"/>
      <c r="D21" s="6"/>
      <c r="E21" s="6"/>
      <c r="F21" s="6"/>
    </row>
    <row r="22" spans="1:14" x14ac:dyDescent="0.25">
      <c r="A22" s="11" t="s">
        <v>3</v>
      </c>
      <c r="B22" s="11"/>
      <c r="C22" s="12"/>
      <c r="D22" s="12"/>
      <c r="E22" s="12"/>
      <c r="F22" s="6"/>
    </row>
    <row r="23" spans="1:14" x14ac:dyDescent="0.25">
      <c r="A23" s="329"/>
      <c r="B23" s="329"/>
      <c r="C23" s="329"/>
      <c r="D23" s="329"/>
      <c r="E23" s="329"/>
      <c r="F23" s="329"/>
    </row>
    <row r="24" spans="1:14" x14ac:dyDescent="0.25">
      <c r="A24" s="325"/>
      <c r="B24" s="325"/>
      <c r="C24" s="325"/>
      <c r="D24" s="325"/>
      <c r="E24" s="325"/>
      <c r="F24" s="325"/>
    </row>
    <row r="25" spans="1:14" x14ac:dyDescent="0.25">
      <c r="A25" s="325"/>
      <c r="B25" s="325"/>
      <c r="C25" s="325"/>
      <c r="D25" s="325"/>
      <c r="E25" s="325"/>
      <c r="F25" s="325"/>
    </row>
    <row r="26" spans="1:14" x14ac:dyDescent="0.25">
      <c r="A26" s="325"/>
      <c r="B26" s="325"/>
      <c r="C26" s="325"/>
      <c r="D26" s="325"/>
      <c r="E26" s="325"/>
      <c r="F26" s="325"/>
    </row>
    <row r="27" spans="1:14" x14ac:dyDescent="0.25">
      <c r="A27" s="325"/>
      <c r="B27" s="325"/>
      <c r="C27" s="325"/>
      <c r="D27" s="325"/>
      <c r="E27" s="325"/>
      <c r="F27" s="325"/>
    </row>
    <row r="28" spans="1:14" x14ac:dyDescent="0.25">
      <c r="A28" s="325"/>
      <c r="B28" s="325"/>
      <c r="C28" s="325"/>
      <c r="D28" s="325"/>
      <c r="E28" s="325"/>
      <c r="F28" s="325"/>
    </row>
    <row r="29" spans="1:14" x14ac:dyDescent="0.25">
      <c r="A29" s="325"/>
      <c r="B29" s="325"/>
      <c r="C29" s="325"/>
      <c r="D29" s="325"/>
      <c r="E29" s="325"/>
      <c r="F29" s="325"/>
    </row>
    <row r="30" spans="1:14" x14ac:dyDescent="0.25">
      <c r="A30" s="325"/>
      <c r="B30" s="325"/>
      <c r="C30" s="325"/>
      <c r="D30" s="325"/>
      <c r="E30" s="325"/>
      <c r="F30" s="325"/>
    </row>
    <row r="31" spans="1:14" x14ac:dyDescent="0.25">
      <c r="A31" s="326"/>
      <c r="B31" s="326"/>
      <c r="C31" s="326"/>
      <c r="D31" s="326"/>
      <c r="E31" s="326"/>
      <c r="F31" s="326"/>
    </row>
    <row r="32" spans="1:14" x14ac:dyDescent="0.25">
      <c r="A32" s="4"/>
      <c r="B32" s="4"/>
      <c r="C32" s="4"/>
      <c r="D32" s="4"/>
      <c r="E32" s="4"/>
      <c r="F32" s="13"/>
    </row>
    <row r="33" spans="1:17" s="3" customFormat="1" x14ac:dyDescent="0.25">
      <c r="A33" s="330" t="s">
        <v>96</v>
      </c>
      <c r="B33" s="330"/>
      <c r="C33" s="330"/>
      <c r="D33" s="330"/>
      <c r="E33" s="330"/>
      <c r="F33" s="330"/>
      <c r="G33" s="40"/>
      <c r="H33" s="40"/>
      <c r="I33" s="40"/>
      <c r="J33" s="40"/>
      <c r="K33" s="40"/>
      <c r="L33" s="40"/>
      <c r="M33" s="40"/>
      <c r="N33" s="40"/>
    </row>
    <row r="34" spans="1:17" x14ac:dyDescent="0.25">
      <c r="A34" s="325"/>
      <c r="B34" s="325"/>
      <c r="C34" s="325"/>
      <c r="D34" s="325"/>
      <c r="E34" s="325"/>
      <c r="F34" s="325"/>
    </row>
    <row r="35" spans="1:17" x14ac:dyDescent="0.25">
      <c r="A35" s="325"/>
      <c r="B35" s="325"/>
      <c r="C35" s="325"/>
      <c r="D35" s="325"/>
      <c r="E35" s="325"/>
      <c r="F35" s="325"/>
    </row>
    <row r="36" spans="1:17" x14ac:dyDescent="0.25">
      <c r="A36" s="325"/>
      <c r="B36" s="325"/>
      <c r="C36" s="325"/>
      <c r="D36" s="325"/>
      <c r="E36" s="325"/>
      <c r="F36" s="325"/>
    </row>
    <row r="37" spans="1:17" x14ac:dyDescent="0.25">
      <c r="A37" s="325"/>
      <c r="B37" s="325"/>
      <c r="C37" s="325"/>
      <c r="D37" s="325"/>
      <c r="E37" s="325"/>
      <c r="F37" s="325"/>
    </row>
    <row r="38" spans="1:17" x14ac:dyDescent="0.25">
      <c r="A38" s="325"/>
      <c r="B38" s="325"/>
      <c r="C38" s="325"/>
      <c r="D38" s="325"/>
      <c r="E38" s="325"/>
      <c r="F38" s="325"/>
    </row>
    <row r="39" spans="1:17" x14ac:dyDescent="0.25">
      <c r="A39" s="325"/>
      <c r="B39" s="325"/>
      <c r="C39" s="325"/>
      <c r="D39" s="325"/>
      <c r="E39" s="325"/>
      <c r="F39" s="325"/>
    </row>
    <row r="40" spans="1:17" x14ac:dyDescent="0.25">
      <c r="A40" s="325"/>
      <c r="B40" s="325"/>
      <c r="C40" s="325"/>
      <c r="D40" s="325"/>
      <c r="E40" s="325"/>
      <c r="F40" s="325"/>
    </row>
    <row r="41" spans="1:17" x14ac:dyDescent="0.25">
      <c r="A41" s="325"/>
      <c r="B41" s="325"/>
      <c r="C41" s="325"/>
      <c r="D41" s="325"/>
      <c r="E41" s="325"/>
      <c r="F41" s="325"/>
    </row>
    <row r="42" spans="1:17" s="4" customFormat="1" x14ac:dyDescent="0.25">
      <c r="A42" s="326"/>
      <c r="B42" s="326"/>
      <c r="C42" s="326"/>
      <c r="D42" s="326"/>
      <c r="E42" s="326"/>
      <c r="F42" s="326"/>
      <c r="O42" s="1"/>
      <c r="P42" s="1"/>
      <c r="Q42" s="1"/>
    </row>
    <row r="43" spans="1:17" s="4" customFormat="1" ht="12.75" customHeight="1" x14ac:dyDescent="0.25">
      <c r="A43" s="327" t="s">
        <v>11</v>
      </c>
      <c r="B43" s="327"/>
      <c r="C43" s="327"/>
      <c r="D43" s="327"/>
      <c r="E43" s="327"/>
      <c r="F43" s="327"/>
      <c r="O43" s="1"/>
      <c r="P43" s="1"/>
      <c r="Q43" s="1"/>
    </row>
    <row r="44" spans="1:17" s="4" customFormat="1" ht="18.75" customHeight="1" x14ac:dyDescent="0.25">
      <c r="A44" s="328"/>
      <c r="B44" s="328"/>
      <c r="C44" s="328"/>
      <c r="D44" s="328"/>
      <c r="E44" s="328"/>
      <c r="F44" s="328"/>
      <c r="O44" s="1"/>
      <c r="P44" s="1"/>
      <c r="Q44" s="1"/>
    </row>
    <row r="45" spans="1:17" s="4" customFormat="1" x14ac:dyDescent="0.25">
      <c r="A45" s="329"/>
      <c r="B45" s="329"/>
      <c r="C45" s="329"/>
      <c r="D45" s="329"/>
      <c r="E45" s="329"/>
      <c r="F45" s="329"/>
      <c r="O45" s="1"/>
      <c r="P45" s="1"/>
      <c r="Q45" s="1"/>
    </row>
    <row r="46" spans="1:17" s="4" customFormat="1" x14ac:dyDescent="0.25">
      <c r="A46" s="325"/>
      <c r="B46" s="325"/>
      <c r="C46" s="325"/>
      <c r="D46" s="325"/>
      <c r="E46" s="325"/>
      <c r="F46" s="325"/>
      <c r="O46" s="1"/>
      <c r="P46" s="1"/>
      <c r="Q46" s="1"/>
    </row>
    <row r="47" spans="1:17" s="4" customFormat="1" x14ac:dyDescent="0.25">
      <c r="A47" s="325"/>
      <c r="B47" s="325"/>
      <c r="C47" s="325"/>
      <c r="D47" s="325"/>
      <c r="E47" s="325"/>
      <c r="F47" s="325"/>
      <c r="O47" s="1"/>
      <c r="P47" s="1"/>
      <c r="Q47" s="1"/>
    </row>
    <row r="48" spans="1:17" s="4" customFormat="1" x14ac:dyDescent="0.25">
      <c r="A48" s="325"/>
      <c r="B48" s="325"/>
      <c r="C48" s="325"/>
      <c r="D48" s="325"/>
      <c r="E48" s="325"/>
      <c r="F48" s="325"/>
      <c r="O48" s="1"/>
      <c r="P48" s="1"/>
      <c r="Q48" s="1"/>
    </row>
    <row r="49" spans="1:17" s="4" customFormat="1" x14ac:dyDescent="0.25">
      <c r="A49" s="325"/>
      <c r="B49" s="325"/>
      <c r="C49" s="325"/>
      <c r="D49" s="325"/>
      <c r="E49" s="325"/>
      <c r="F49" s="325"/>
      <c r="O49" s="1"/>
      <c r="P49" s="1"/>
      <c r="Q49" s="1"/>
    </row>
    <row r="50" spans="1:17" s="4" customFormat="1" x14ac:dyDescent="0.25">
      <c r="A50" s="326"/>
      <c r="B50" s="326"/>
      <c r="C50" s="326"/>
      <c r="D50" s="326"/>
      <c r="E50" s="326"/>
      <c r="F50" s="326"/>
      <c r="O50" s="1"/>
      <c r="P50" s="1"/>
      <c r="Q50" s="1"/>
    </row>
    <row r="51" spans="1:17" ht="28.5" customHeight="1" x14ac:dyDescent="0.25">
      <c r="A51" s="331" t="s">
        <v>72</v>
      </c>
      <c r="B51" s="332"/>
      <c r="C51" s="332"/>
      <c r="D51" s="332"/>
      <c r="E51" s="332"/>
      <c r="F51" s="332"/>
      <c r="I51" s="1"/>
      <c r="J51" s="1"/>
      <c r="K51" s="1"/>
      <c r="L51" s="1"/>
      <c r="M51" s="1"/>
      <c r="N51" s="1"/>
    </row>
    <row r="52" spans="1:17" ht="30.75" customHeight="1" x14ac:dyDescent="0.25">
      <c r="A52" s="333" t="s">
        <v>81</v>
      </c>
      <c r="B52" s="333"/>
      <c r="C52" s="333"/>
      <c r="D52" s="333"/>
      <c r="E52" s="333"/>
      <c r="F52" s="333"/>
      <c r="I52" s="1"/>
      <c r="J52" s="1"/>
      <c r="K52" s="1"/>
      <c r="L52" s="1"/>
      <c r="M52" s="1"/>
      <c r="N52" s="1"/>
    </row>
    <row r="53" spans="1:17" ht="31.5" customHeight="1" x14ac:dyDescent="0.25">
      <c r="A53" s="334" t="s">
        <v>73</v>
      </c>
      <c r="B53" s="335"/>
      <c r="C53" s="335"/>
      <c r="D53" s="335"/>
      <c r="E53" s="335"/>
      <c r="F53" s="336"/>
      <c r="I53" s="1"/>
      <c r="J53" s="1"/>
      <c r="K53" s="1"/>
      <c r="L53" s="1"/>
      <c r="M53" s="1"/>
      <c r="N53" s="1"/>
    </row>
    <row r="54" spans="1:17" ht="35.4" customHeight="1" x14ac:dyDescent="0.25">
      <c r="I54" s="1"/>
      <c r="J54" s="1"/>
      <c r="K54" s="1"/>
      <c r="L54" s="1"/>
      <c r="M54" s="1"/>
      <c r="N54" s="1"/>
    </row>
    <row r="55" spans="1:17" x14ac:dyDescent="0.25">
      <c r="A55" s="117"/>
      <c r="B55" s="337"/>
      <c r="C55" s="338"/>
      <c r="D55" s="340"/>
      <c r="E55" s="341"/>
      <c r="F55" s="120"/>
      <c r="I55" s="1"/>
      <c r="J55" s="1"/>
      <c r="K55" s="1"/>
      <c r="L55" s="1"/>
      <c r="M55" s="1"/>
      <c r="N55" s="1"/>
    </row>
    <row r="56" spans="1:17" x14ac:dyDescent="0.25">
      <c r="A56" s="106" t="s">
        <v>74</v>
      </c>
      <c r="B56" s="118"/>
      <c r="C56" s="119"/>
      <c r="D56" s="107" t="s">
        <v>100</v>
      </c>
      <c r="E56" s="41"/>
      <c r="F56" s="119"/>
      <c r="I56" s="1"/>
      <c r="J56" s="1"/>
      <c r="K56" s="1"/>
      <c r="L56" s="1"/>
      <c r="M56" s="1"/>
      <c r="N56" s="1"/>
    </row>
  </sheetData>
  <sheetProtection algorithmName="SHA-512" hashValue="9/l1Hj5n42/Dk+8JC+HVqrP/iPyMKS4YWOABcPcWyrMICIWDPC6RPmBXr4PQJuHdj8+nLvGku6OL2Jya+eZeNA==" saltValue="yBgdYlUUb9sgVXkDhg0jPg==" spinCount="100000" sheet="1" objects="1" scenarios="1" selectLockedCells="1"/>
  <mergeCells count="13">
    <mergeCell ref="A51:F51"/>
    <mergeCell ref="A52:F52"/>
    <mergeCell ref="A53:F53"/>
    <mergeCell ref="B55:C55"/>
    <mergeCell ref="A5:F5"/>
    <mergeCell ref="D55:E55"/>
    <mergeCell ref="A3:F3"/>
    <mergeCell ref="A34:F42"/>
    <mergeCell ref="A43:F44"/>
    <mergeCell ref="A45:F50"/>
    <mergeCell ref="A33:F33"/>
    <mergeCell ref="A23:F31"/>
    <mergeCell ref="A6:F19"/>
  </mergeCells>
  <dataValidations count="1">
    <dataValidation type="list" allowBlank="1" showInputMessage="1" showErrorMessage="1" sqref="A53:F53" xr:uid="{00000000-0002-0000-0100-000000000000}">
      <formula1>frage_geschl_personal</formula1>
    </dataValidation>
  </dataValidations>
  <printOptions horizontalCentered="1" verticalCentered="1"/>
  <pageMargins left="0.70866141732283472" right="0.70866141732283472" top="0.74803149606299213" bottom="0.55118110236220474" header="0.31496062992125984" footer="0.23622047244094491"/>
  <pageSetup paperSize="9" scale="93" fitToHeight="0" orientation="portrait" r:id="rId1"/>
  <headerFooter alignWithMargins="0">
    <oddHeader>&amp;L&amp;G&amp;R&amp;G</oddHeader>
    <oddFooter>&amp;L&amp;9&amp;K00-025&amp;F
&amp;C&amp;8&amp;K01+041&amp;G
Zusatzblatt_P_AGA_Brutto_erweitert_V1_1_260729&amp;RSeite &amp;P von 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5"/>
  <sheetViews>
    <sheetView workbookViewId="0">
      <selection activeCell="D6" sqref="D6"/>
    </sheetView>
  </sheetViews>
  <sheetFormatPr baseColWidth="10" defaultRowHeight="13.2" x14ac:dyDescent="0.25"/>
  <cols>
    <col min="1" max="1" width="16.33203125" customWidth="1"/>
    <col min="2" max="2" width="27.6640625" bestFit="1" customWidth="1"/>
    <col min="4" max="4" width="91.44140625" bestFit="1" customWidth="1"/>
  </cols>
  <sheetData>
    <row r="2" spans="1:4" x14ac:dyDescent="0.25">
      <c r="A2" s="33" t="s">
        <v>12</v>
      </c>
      <c r="B2" s="33" t="s">
        <v>13</v>
      </c>
      <c r="D2" s="112" t="s">
        <v>73</v>
      </c>
    </row>
    <row r="3" spans="1:4" x14ac:dyDescent="0.25">
      <c r="A3" s="33" t="s">
        <v>14</v>
      </c>
      <c r="B3" s="33" t="s">
        <v>18</v>
      </c>
      <c r="D3" s="112" t="s">
        <v>77</v>
      </c>
    </row>
    <row r="4" spans="1:4" x14ac:dyDescent="0.25">
      <c r="A4" s="33" t="s">
        <v>16</v>
      </c>
      <c r="B4" s="33" t="s">
        <v>15</v>
      </c>
      <c r="D4" s="112" t="s">
        <v>82</v>
      </c>
    </row>
    <row r="5" spans="1:4" ht="26.4" x14ac:dyDescent="0.25">
      <c r="A5" s="33" t="s">
        <v>17</v>
      </c>
      <c r="B5" s="34" t="s">
        <v>42</v>
      </c>
      <c r="D5" s="113" t="s">
        <v>83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&amp;CZusatzblatt_P_AGA_Brutto_erweitert_V1_0_260301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8"/>
  <sheetViews>
    <sheetView workbookViewId="0">
      <selection activeCell="E9" sqref="E9"/>
    </sheetView>
  </sheetViews>
  <sheetFormatPr baseColWidth="10" defaultRowHeight="13.2" x14ac:dyDescent="0.25"/>
  <sheetData>
    <row r="1" spans="1:2" x14ac:dyDescent="0.25">
      <c r="A1" s="35" t="s">
        <v>163</v>
      </c>
    </row>
    <row r="3" spans="1:2" x14ac:dyDescent="0.25">
      <c r="B3" s="31" t="s">
        <v>164</v>
      </c>
    </row>
    <row r="5" spans="1:2" x14ac:dyDescent="0.25">
      <c r="B5" s="31"/>
    </row>
    <row r="7" spans="1:2" x14ac:dyDescent="0.25">
      <c r="B7" s="35"/>
    </row>
    <row r="9" spans="1:2" x14ac:dyDescent="0.25">
      <c r="B9" s="31"/>
    </row>
    <row r="10" spans="1:2" x14ac:dyDescent="0.25">
      <c r="B10" s="31"/>
    </row>
    <row r="12" spans="1:2" x14ac:dyDescent="0.25">
      <c r="A12" s="35"/>
    </row>
    <row r="14" spans="1:2" x14ac:dyDescent="0.25">
      <c r="B14" s="35"/>
    </row>
    <row r="15" spans="1:2" x14ac:dyDescent="0.25">
      <c r="B15" s="35"/>
    </row>
    <row r="16" spans="1:2" x14ac:dyDescent="0.25">
      <c r="B16" s="31"/>
    </row>
    <row r="18" spans="1:2" x14ac:dyDescent="0.25">
      <c r="B18" s="35"/>
    </row>
    <row r="20" spans="1:2" x14ac:dyDescent="0.25">
      <c r="B20" s="31"/>
    </row>
    <row r="21" spans="1:2" x14ac:dyDescent="0.25">
      <c r="B21" s="31"/>
    </row>
    <row r="22" spans="1:2" x14ac:dyDescent="0.25">
      <c r="B22" s="31"/>
    </row>
    <row r="24" spans="1:2" x14ac:dyDescent="0.25">
      <c r="B24" s="35"/>
    </row>
    <row r="26" spans="1:2" x14ac:dyDescent="0.25">
      <c r="B26" s="31"/>
    </row>
    <row r="27" spans="1:2" x14ac:dyDescent="0.25">
      <c r="B27" s="31"/>
    </row>
    <row r="29" spans="1:2" x14ac:dyDescent="0.25">
      <c r="A29" s="35"/>
    </row>
    <row r="35" spans="1:2" x14ac:dyDescent="0.25">
      <c r="A35" s="35"/>
    </row>
    <row r="42" spans="1:2" x14ac:dyDescent="0.25">
      <c r="A42" s="35"/>
    </row>
    <row r="44" spans="1:2" x14ac:dyDescent="0.25">
      <c r="B44" s="31"/>
    </row>
    <row r="46" spans="1:2" x14ac:dyDescent="0.25">
      <c r="A46" s="35"/>
    </row>
    <row r="48" spans="1:2" x14ac:dyDescent="0.25">
      <c r="B48" s="31"/>
    </row>
    <row r="50" spans="1:1" x14ac:dyDescent="0.25">
      <c r="A50" s="35"/>
    </row>
    <row r="54" spans="1:1" x14ac:dyDescent="0.25">
      <c r="A54" s="35"/>
    </row>
    <row r="58" spans="1:1" x14ac:dyDescent="0.25">
      <c r="A58" s="35"/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&amp;CZusatzblatt_P_AGA_Brutto_erweitert_V1_0_260301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6</vt:i4>
      </vt:variant>
    </vt:vector>
  </HeadingPairs>
  <TitlesOfParts>
    <vt:vector size="10" baseType="lpstr">
      <vt:lpstr>Eingruppierung</vt:lpstr>
      <vt:lpstr>Stellenbeschreibung</vt:lpstr>
      <vt:lpstr>Nachschlagen</vt:lpstr>
      <vt:lpstr>Versionen</vt:lpstr>
      <vt:lpstr>Anteil</vt:lpstr>
      <vt:lpstr>Eingruppierung!Druckbereich</vt:lpstr>
      <vt:lpstr>Stellenbeschreibung!Druckbereich</vt:lpstr>
      <vt:lpstr>Eingruppierung!Drucktitel</vt:lpstr>
      <vt:lpstr>frage_geschl_personal</vt:lpstr>
      <vt:lpstr>Matrix_Anteil</vt:lpstr>
    </vt:vector>
  </TitlesOfParts>
  <Company>Die Senatorin für Arbeit, Soziales, Jugend und Integration, Abteilung Arbeit, ESF-zwischengeschaltete Stelle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Zusatzblatt P AG-Brutto erweitert</dc:title>
  <dc:creator>Übergreifender Abschnitt - ESF-ZGS</dc:creator>
  <cp:keywords>Zusatzblatt_P_AGA_Brutto_erweitert_V1_1_260729</cp:keywords>
  <cp:lastModifiedBy>Andre, Thorsten (Arbeit)</cp:lastModifiedBy>
  <cp:lastPrinted>2026-02-27T11:52:37Z</cp:lastPrinted>
  <dcterms:created xsi:type="dcterms:W3CDTF">2007-06-29T11:50:13Z</dcterms:created>
  <dcterms:modified xsi:type="dcterms:W3CDTF">2026-07-29T14:21:46Z</dcterms:modified>
  <cp:category>Website</cp:category>
</cp:coreProperties>
</file>