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Thorsten.Andre\Desktop\"/>
    </mc:Choice>
  </mc:AlternateContent>
  <workbookProtection workbookAlgorithmName="SHA-512" workbookHashValue="A33zz/3DENFmMbrr8BoYiF1fJuiyOuJTfYJmMLGuhSRu1OXKIiU1xBRIo5TLdMOLLXoEK1P/RuZ5lf6BGMt2uQ==" workbookSaltValue="lplGKudTZkbX+9USN13gTQ==" workbookSpinCount="100000" lockStructure="1"/>
  <bookViews>
    <workbookView xWindow="0" yWindow="0" windowWidth="30720" windowHeight="12456"/>
  </bookViews>
  <sheets>
    <sheet name="Eingruppierung" sheetId="1" r:id="rId1"/>
    <sheet name="Stellenbeschreibung" sheetId="5" r:id="rId2"/>
    <sheet name="Nachschlagen" sheetId="3" state="hidden" r:id="rId3"/>
    <sheet name="Versionen" sheetId="12" state="hidden" r:id="rId4"/>
  </sheets>
  <definedNames>
    <definedName name="Anteil">Nachschlagen!$A$2:$A$5</definedName>
    <definedName name="_xlnm.Print_Area" localSheetId="0">Eingruppierung!$A$1:$L$119</definedName>
    <definedName name="_xlnm.Print_Area" localSheetId="1">Stellenbeschreibung!$A$1:$F$56</definedName>
    <definedName name="_xlnm.Print_Titles" localSheetId="0">Eingruppierung!$1:$1</definedName>
    <definedName name="frage_geschl_personal">Nachschlagen!$D$2:$D$5</definedName>
    <definedName name="Matrix_Anteil">Nachschlagen!$A$2:$B$5</definedName>
    <definedName name="Z_91B999BD_A45E_4103_8F8C_38A583DF81BF_.wvu.PrintArea" localSheetId="0" hidden="1">Eingruppierung!$A$1:$F$119</definedName>
    <definedName name="Z_91B999BD_A45E_4103_8F8C_38A583DF81BF_.wvu.PrintArea" localSheetId="1" hidden="1">Stellenbeschreibung!$A$1:$F$50</definedName>
    <definedName name="Z_91B999BD_A45E_4103_8F8C_38A583DF81BF_.wvu.Rows" localSheetId="0" hidden="1">Eingruppierung!#REF!</definedName>
    <definedName name="Z_91B999BD_A45E_4103_8F8C_38A583DF81BF_.wvu.Rows" localSheetId="1" hidden="1">Stellenbeschreibung!$2:$2</definedName>
    <definedName name="Z_BC796871_DDA2_4098_9637_F2C181100176_.wvu.PrintArea" localSheetId="0" hidden="1">Eingruppierung!$A$1:$F$119</definedName>
    <definedName name="Z_BC796871_DDA2_4098_9637_F2C181100176_.wvu.PrintArea" localSheetId="1" hidden="1">Stellenbeschreibung!$A$1:$F$28</definedName>
    <definedName name="Z_BC796871_DDA2_4098_9637_F2C181100176_.wvu.Rows" localSheetId="0" hidden="1">Eingruppierung!#REF!</definedName>
    <definedName name="Z_BC796871_DDA2_4098_9637_F2C181100176_.wvu.Rows" localSheetId="1" hidden="1">Stellenbeschreibung!$2:$2</definedName>
  </definedNames>
  <calcPr calcId="162913"/>
  <customWorkbookViews>
    <customWorkbookView name="Thorsten André - Persönliche Ansicht" guid="{91B999BD-A45E-4103-8F8C-38A583DF81BF}" mergeInterval="0" personalView="1" maximized="1" windowWidth="1680" windowHeight="760" activeSheetId="1"/>
    <customWorkbookView name="antje stuve - Persönliche Ansicht" guid="{BC796871-DDA2-4098-9637-F2C181100176}" mergeInterval="0" personalView="1" maximized="1" windowWidth="1024" windowHeight="585" activeSheetId="5"/>
  </customWorkbookViews>
</workbook>
</file>

<file path=xl/calcChain.xml><?xml version="1.0" encoding="utf-8"?>
<calcChain xmlns="http://schemas.openxmlformats.org/spreadsheetml/2006/main">
  <c r="J53" i="1" l="1"/>
  <c r="K53" i="1"/>
  <c r="L53" i="1"/>
  <c r="J76" i="1" l="1"/>
  <c r="K76" i="1"/>
  <c r="L76" i="1"/>
  <c r="J57" i="1"/>
  <c r="K57" i="1"/>
  <c r="L57" i="1"/>
  <c r="J54" i="1"/>
  <c r="K54" i="1"/>
  <c r="L54" i="1"/>
  <c r="J46" i="1"/>
  <c r="K46" i="1"/>
  <c r="L46" i="1"/>
  <c r="K29" i="1" l="1"/>
  <c r="K97" i="1" s="1"/>
  <c r="J29" i="1"/>
  <c r="J97" i="1" s="1"/>
  <c r="K28" i="1"/>
  <c r="J28" i="1"/>
  <c r="K27" i="1"/>
  <c r="J27" i="1"/>
  <c r="I27" i="1"/>
  <c r="H27" i="1"/>
  <c r="K26" i="1"/>
  <c r="J26" i="1"/>
  <c r="F26" i="1"/>
  <c r="L25" i="1"/>
  <c r="K25" i="1"/>
  <c r="J25" i="1"/>
  <c r="I25" i="1"/>
  <c r="H25" i="1"/>
  <c r="G25" i="1"/>
  <c r="F25" i="1"/>
  <c r="E25" i="1"/>
  <c r="D25" i="1"/>
  <c r="C25" i="1"/>
  <c r="L24" i="1"/>
  <c r="L27" i="1" s="1"/>
  <c r="K24" i="1"/>
  <c r="J24" i="1"/>
  <c r="I24" i="1"/>
  <c r="H24" i="1"/>
  <c r="G24" i="1"/>
  <c r="G27" i="1" s="1"/>
  <c r="F24" i="1"/>
  <c r="F27" i="1" s="1"/>
  <c r="F28" i="1" s="1"/>
  <c r="E24" i="1"/>
  <c r="D24" i="1"/>
  <c r="D22" i="1" s="1"/>
  <c r="C24" i="1"/>
  <c r="C27" i="1" s="1"/>
  <c r="K23" i="1"/>
  <c r="J23" i="1"/>
  <c r="K22" i="1"/>
  <c r="J22" i="1"/>
  <c r="I22" i="1"/>
  <c r="F22" i="1"/>
  <c r="K21" i="1"/>
  <c r="J21" i="1"/>
  <c r="K20" i="1"/>
  <c r="J20" i="1"/>
  <c r="K19" i="1"/>
  <c r="J19" i="1"/>
  <c r="I19" i="1"/>
  <c r="H19" i="1"/>
  <c r="K18" i="1"/>
  <c r="J18" i="1"/>
  <c r="L17" i="1"/>
  <c r="L21" i="1" s="1"/>
  <c r="K17" i="1"/>
  <c r="J17" i="1"/>
  <c r="I17" i="1"/>
  <c r="I21" i="1" s="1"/>
  <c r="H17" i="1"/>
  <c r="H21" i="1" s="1"/>
  <c r="G17" i="1"/>
  <c r="G19" i="1" s="1"/>
  <c r="F17" i="1"/>
  <c r="F19" i="1" s="1"/>
  <c r="E17" i="1"/>
  <c r="E19" i="1" s="1"/>
  <c r="D17" i="1"/>
  <c r="D21" i="1" s="1"/>
  <c r="C17" i="1"/>
  <c r="C21" i="1" s="1"/>
  <c r="L16" i="1"/>
  <c r="L18" i="1" s="1"/>
  <c r="K16" i="1"/>
  <c r="J16" i="1"/>
  <c r="I16" i="1"/>
  <c r="I18" i="1" s="1"/>
  <c r="H16" i="1"/>
  <c r="H18" i="1" s="1"/>
  <c r="G16" i="1"/>
  <c r="G18" i="1" s="1"/>
  <c r="F16" i="1"/>
  <c r="F18" i="1" s="1"/>
  <c r="E16" i="1"/>
  <c r="D16" i="1"/>
  <c r="C16" i="1"/>
  <c r="C18" i="1" s="1"/>
  <c r="F20" i="1" l="1"/>
  <c r="I23" i="1"/>
  <c r="H26" i="1"/>
  <c r="H28" i="1" s="1"/>
  <c r="I26" i="1"/>
  <c r="I28" i="1" s="1"/>
  <c r="G20" i="1"/>
  <c r="H20" i="1"/>
  <c r="I20" i="1"/>
  <c r="G22" i="1"/>
  <c r="G26" i="1"/>
  <c r="G28" i="1" s="1"/>
  <c r="F21" i="1"/>
  <c r="F23" i="1" s="1"/>
  <c r="F29" i="1" s="1"/>
  <c r="H22" i="1"/>
  <c r="H23" i="1" s="1"/>
  <c r="G21" i="1"/>
  <c r="D18" i="1"/>
  <c r="E18" i="1"/>
  <c r="E20" i="1" s="1"/>
  <c r="E26" i="1"/>
  <c r="E22" i="1"/>
  <c r="E21" i="1"/>
  <c r="E23" i="1" s="1"/>
  <c r="E27" i="1"/>
  <c r="L19" i="1"/>
  <c r="L20" i="1" s="1"/>
  <c r="L22" i="1"/>
  <c r="L23" i="1" s="1"/>
  <c r="L26" i="1"/>
  <c r="L28" i="1" s="1"/>
  <c r="D23" i="1"/>
  <c r="D19" i="1"/>
  <c r="D26" i="1"/>
  <c r="D27" i="1"/>
  <c r="C22" i="1"/>
  <c r="C23" i="1" s="1"/>
  <c r="C26" i="1"/>
  <c r="C28" i="1" s="1"/>
  <c r="C19" i="1"/>
  <c r="C20" i="1" s="1"/>
  <c r="K65" i="1"/>
  <c r="J65" i="1"/>
  <c r="D20" i="1" l="1"/>
  <c r="I29" i="1"/>
  <c r="I57" i="1" s="1"/>
  <c r="F57" i="1"/>
  <c r="F97" i="1"/>
  <c r="E28" i="1"/>
  <c r="E29" i="1" s="1"/>
  <c r="H29" i="1"/>
  <c r="G23" i="1"/>
  <c r="G29" i="1" s="1"/>
  <c r="D28" i="1"/>
  <c r="D29" i="1" s="1"/>
  <c r="D57" i="1" s="1"/>
  <c r="L29" i="1"/>
  <c r="L97" i="1" s="1"/>
  <c r="C29" i="1"/>
  <c r="C57" i="1" s="1"/>
  <c r="D52" i="1"/>
  <c r="E52" i="1"/>
  <c r="F52" i="1"/>
  <c r="F53" i="1" s="1"/>
  <c r="G52" i="1"/>
  <c r="H52" i="1"/>
  <c r="H53" i="1" s="1"/>
  <c r="I52" i="1"/>
  <c r="J52" i="1"/>
  <c r="K52" i="1"/>
  <c r="L52" i="1"/>
  <c r="C52" i="1"/>
  <c r="C53" i="1" s="1"/>
  <c r="G53" i="1" l="1"/>
  <c r="D53" i="1"/>
  <c r="E53" i="1"/>
  <c r="I97" i="1"/>
  <c r="G97" i="1"/>
  <c r="G57" i="1"/>
  <c r="E97" i="1"/>
  <c r="E57" i="1"/>
  <c r="H97" i="1"/>
  <c r="H57" i="1"/>
  <c r="C97" i="1"/>
  <c r="D97" i="1"/>
  <c r="D74" i="1"/>
  <c r="E74" i="1"/>
  <c r="F74" i="1"/>
  <c r="G74" i="1"/>
  <c r="H74" i="1"/>
  <c r="I74" i="1"/>
  <c r="J74" i="1"/>
  <c r="K74" i="1"/>
  <c r="L74" i="1"/>
  <c r="C74" i="1"/>
  <c r="C33" i="1" l="1"/>
  <c r="D63" i="1"/>
  <c r="E63" i="1"/>
  <c r="F63" i="1"/>
  <c r="G63" i="1"/>
  <c r="H63" i="1"/>
  <c r="I63" i="1"/>
  <c r="J63" i="1"/>
  <c r="K63" i="1"/>
  <c r="L63" i="1"/>
  <c r="C63" i="1"/>
  <c r="G40" i="1"/>
  <c r="H40" i="1"/>
  <c r="I40" i="1"/>
  <c r="J40" i="1"/>
  <c r="K40" i="1"/>
  <c r="L40" i="1"/>
  <c r="C44" i="1"/>
  <c r="C45" i="1" s="1"/>
  <c r="D44" i="1"/>
  <c r="E44" i="1"/>
  <c r="F44" i="1"/>
  <c r="G44" i="1"/>
  <c r="H44" i="1"/>
  <c r="I44" i="1"/>
  <c r="J44" i="1"/>
  <c r="K44" i="1"/>
  <c r="L44" i="1"/>
  <c r="E40" i="1"/>
  <c r="F40" i="1"/>
  <c r="D40" i="1"/>
  <c r="D35" i="1" l="1"/>
  <c r="E35" i="1"/>
  <c r="F35" i="1"/>
  <c r="G35" i="1"/>
  <c r="H35" i="1"/>
  <c r="I35" i="1"/>
  <c r="I53" i="1" s="1"/>
  <c r="J35" i="1"/>
  <c r="K35" i="1"/>
  <c r="L35" i="1"/>
  <c r="C35" i="1"/>
  <c r="D34" i="1"/>
  <c r="E34" i="1"/>
  <c r="F34" i="1"/>
  <c r="G34" i="1"/>
  <c r="H34" i="1"/>
  <c r="I34" i="1"/>
  <c r="J34" i="1"/>
  <c r="K34" i="1"/>
  <c r="L34" i="1"/>
  <c r="C34" i="1"/>
  <c r="D33" i="1"/>
  <c r="E33" i="1"/>
  <c r="F33" i="1"/>
  <c r="G33" i="1"/>
  <c r="H33" i="1"/>
  <c r="I33" i="1"/>
  <c r="J33" i="1"/>
  <c r="K33" i="1"/>
  <c r="L33" i="1"/>
  <c r="G75" i="1" l="1"/>
  <c r="G76" i="1" s="1"/>
  <c r="F75" i="1"/>
  <c r="F76" i="1" s="1"/>
  <c r="D75" i="1"/>
  <c r="D76" i="1" s="1"/>
  <c r="E75" i="1"/>
  <c r="E76" i="1" s="1"/>
  <c r="C75" i="1"/>
  <c r="C76" i="1" s="1"/>
  <c r="H68" i="1"/>
  <c r="H64" i="1"/>
  <c r="H65" i="1" s="1"/>
  <c r="I68" i="1"/>
  <c r="I64" i="1"/>
  <c r="I65" i="1" s="1"/>
  <c r="J75" i="1"/>
  <c r="J45" i="1"/>
  <c r="I75" i="1"/>
  <c r="I76" i="1" s="1"/>
  <c r="I45" i="1"/>
  <c r="I46" i="1" s="1"/>
  <c r="I54" i="1" s="1"/>
  <c r="L68" i="1"/>
  <c r="L64" i="1"/>
  <c r="L65" i="1" s="1"/>
  <c r="K75" i="1"/>
  <c r="K45" i="1"/>
  <c r="H75" i="1"/>
  <c r="H76" i="1" s="1"/>
  <c r="H45" i="1"/>
  <c r="H46" i="1" s="1"/>
  <c r="H54" i="1" s="1"/>
  <c r="K64" i="1"/>
  <c r="K68" i="1"/>
  <c r="J68" i="1"/>
  <c r="J64" i="1"/>
  <c r="L75" i="1"/>
  <c r="L45" i="1"/>
  <c r="G68" i="1"/>
  <c r="G64" i="1"/>
  <c r="G65" i="1" s="1"/>
  <c r="G45" i="1"/>
  <c r="G46" i="1" s="1"/>
  <c r="E45" i="1"/>
  <c r="E46" i="1" s="1"/>
  <c r="D45" i="1"/>
  <c r="D46" i="1" s="1"/>
  <c r="C68" i="1"/>
  <c r="C69" i="1" s="1"/>
  <c r="C64" i="1"/>
  <c r="C65" i="1" s="1"/>
  <c r="E68" i="1"/>
  <c r="E64" i="1"/>
  <c r="E65" i="1" s="1"/>
  <c r="D68" i="1"/>
  <c r="D64" i="1"/>
  <c r="D65" i="1" s="1"/>
  <c r="F64" i="1"/>
  <c r="F65" i="1" s="1"/>
  <c r="F68" i="1"/>
  <c r="F45" i="1"/>
  <c r="F46" i="1" s="1"/>
  <c r="C46" i="1"/>
  <c r="F54" i="1" l="1"/>
  <c r="D54" i="1"/>
  <c r="G54" i="1"/>
  <c r="E54" i="1"/>
  <c r="K77" i="1"/>
  <c r="J77" i="1"/>
  <c r="F77" i="1"/>
  <c r="D10" i="1"/>
  <c r="C77" i="1" l="1"/>
  <c r="I77" i="1"/>
  <c r="L77" i="1"/>
  <c r="J69" i="1"/>
  <c r="J79" i="1"/>
  <c r="K69" i="1"/>
  <c r="D77" i="1"/>
  <c r="E77" i="1"/>
  <c r="C54" i="1"/>
  <c r="L69" i="1" l="1"/>
  <c r="K70" i="1"/>
  <c r="K80" i="1" s="1"/>
  <c r="I79" i="1"/>
  <c r="L79" i="1"/>
  <c r="J70" i="1"/>
  <c r="J80" i="1" s="1"/>
  <c r="J81" i="1" s="1"/>
  <c r="J99" i="1" s="1"/>
  <c r="I69" i="1"/>
  <c r="F69" i="1"/>
  <c r="F70" i="1" s="1"/>
  <c r="F79" i="1"/>
  <c r="C79" i="1"/>
  <c r="C70" i="1"/>
  <c r="K79" i="1"/>
  <c r="J91" i="1" l="1"/>
  <c r="J84" i="1"/>
  <c r="J94" i="1" s="1"/>
  <c r="K81" i="1"/>
  <c r="L70" i="1"/>
  <c r="L80" i="1" s="1"/>
  <c r="L81" i="1" s="1"/>
  <c r="L99" i="1" s="1"/>
  <c r="I70" i="1"/>
  <c r="I80" i="1" s="1"/>
  <c r="I81" i="1" s="1"/>
  <c r="I99" i="1" s="1"/>
  <c r="G77" i="1"/>
  <c r="E69" i="1"/>
  <c r="E70" i="1" s="1"/>
  <c r="D69" i="1"/>
  <c r="D70" i="1" s="1"/>
  <c r="E79" i="1"/>
  <c r="D79" i="1"/>
  <c r="F80" i="1"/>
  <c r="F81" i="1" s="1"/>
  <c r="J93" i="1"/>
  <c r="K93" i="1" l="1"/>
  <c r="K99" i="1"/>
  <c r="F91" i="1"/>
  <c r="F95" i="1" s="1"/>
  <c r="F99" i="1"/>
  <c r="G79" i="1"/>
  <c r="L84" i="1"/>
  <c r="L94" i="1" s="1"/>
  <c r="L91" i="1"/>
  <c r="L95" i="1" s="1"/>
  <c r="I91" i="1"/>
  <c r="I95" i="1" s="1"/>
  <c r="I93" i="1"/>
  <c r="I84" i="1"/>
  <c r="I94" i="1" s="1"/>
  <c r="K84" i="1"/>
  <c r="K94" i="1" s="1"/>
  <c r="K91" i="1"/>
  <c r="K95" i="1" s="1"/>
  <c r="L93" i="1"/>
  <c r="H77" i="1"/>
  <c r="D117" i="1" s="1"/>
  <c r="H79" i="1"/>
  <c r="D112" i="1" s="1"/>
  <c r="C106" i="1"/>
  <c r="G69" i="1"/>
  <c r="F84" i="1"/>
  <c r="F94" i="1" s="1"/>
  <c r="C80" i="1"/>
  <c r="F93" i="1"/>
  <c r="J95" i="1"/>
  <c r="J96" i="1" s="1"/>
  <c r="J100" i="1" s="1"/>
  <c r="K96" i="1" l="1"/>
  <c r="J98" i="1"/>
  <c r="C104" i="1"/>
  <c r="I96" i="1"/>
  <c r="I100" i="1" s="1"/>
  <c r="L96" i="1"/>
  <c r="L100" i="1" s="1"/>
  <c r="C81" i="1"/>
  <c r="C117" i="1"/>
  <c r="C112" i="1"/>
  <c r="H69" i="1"/>
  <c r="G70" i="1"/>
  <c r="G80" i="1" s="1"/>
  <c r="G81" i="1" s="1"/>
  <c r="G99" i="1" s="1"/>
  <c r="F96" i="1"/>
  <c r="F100" i="1" s="1"/>
  <c r="E80" i="1"/>
  <c r="E81" i="1" s="1"/>
  <c r="D80" i="1"/>
  <c r="D81" i="1" s="1"/>
  <c r="K98" i="1" l="1"/>
  <c r="K100" i="1"/>
  <c r="E91" i="1"/>
  <c r="E95" i="1" s="1"/>
  <c r="E99" i="1"/>
  <c r="C91" i="1"/>
  <c r="C95" i="1" s="1"/>
  <c r="C99" i="1"/>
  <c r="D91" i="1"/>
  <c r="D95" i="1" s="1"/>
  <c r="D99" i="1"/>
  <c r="L98" i="1"/>
  <c r="I98" i="1"/>
  <c r="G91" i="1"/>
  <c r="G95" i="1" s="1"/>
  <c r="C93" i="1"/>
  <c r="C84" i="1"/>
  <c r="C94" i="1" s="1"/>
  <c r="G93" i="1"/>
  <c r="G84" i="1"/>
  <c r="G94" i="1" s="1"/>
  <c r="H70" i="1"/>
  <c r="H80" i="1" s="1"/>
  <c r="H81" i="1" s="1"/>
  <c r="D84" i="1"/>
  <c r="D94" i="1" s="1"/>
  <c r="E84" i="1"/>
  <c r="E94" i="1" s="1"/>
  <c r="F98" i="1"/>
  <c r="D93" i="1"/>
  <c r="E93" i="1"/>
  <c r="H91" i="1" l="1"/>
  <c r="H95" i="1" s="1"/>
  <c r="C103" i="1" s="1"/>
  <c r="H99" i="1"/>
  <c r="D113" i="1"/>
  <c r="C113" i="1"/>
  <c r="C96" i="1"/>
  <c r="G96" i="1"/>
  <c r="G100" i="1" s="1"/>
  <c r="H84" i="1"/>
  <c r="H94" i="1" s="1"/>
  <c r="C102" i="1" s="1"/>
  <c r="H93" i="1"/>
  <c r="C101" i="1" s="1"/>
  <c r="E96" i="1"/>
  <c r="E100" i="1" s="1"/>
  <c r="D96" i="1"/>
  <c r="D100" i="1" s="1"/>
  <c r="C98" i="1" l="1"/>
  <c r="C100" i="1"/>
  <c r="D114" i="1"/>
  <c r="C114" i="1"/>
  <c r="D116" i="1"/>
  <c r="C116" i="1"/>
  <c r="C115" i="1"/>
  <c r="D115" i="1"/>
  <c r="G98" i="1"/>
  <c r="H96" i="1"/>
  <c r="H100" i="1" s="1"/>
  <c r="D98" i="1"/>
  <c r="E98" i="1"/>
  <c r="D118" i="1" l="1"/>
  <c r="C118" i="1"/>
  <c r="C105" i="1"/>
  <c r="E102" i="1"/>
  <c r="E103" i="1"/>
  <c r="H98" i="1"/>
</calcChain>
</file>

<file path=xl/comments1.xml><?xml version="1.0" encoding="utf-8"?>
<comments xmlns="http://schemas.openxmlformats.org/spreadsheetml/2006/main">
  <authors>
    <author>Andre, Thorsten (Wirtschaft, Arbeit und Europa)</author>
  </authors>
  <commentList>
    <comment ref="A36" authorId="0" shapeId="0">
      <text>
        <r>
          <rPr>
            <b/>
            <sz val="9"/>
            <color indexed="81"/>
            <rFont val="Segoe UI"/>
            <charset val="1"/>
          </rPr>
          <t>Hinweis:</t>
        </r>
        <r>
          <rPr>
            <sz val="9"/>
            <color indexed="81"/>
            <rFont val="Segoe UI"/>
            <charset val="1"/>
          </rPr>
          <t xml:space="preserve">
sofern vorhanden ...</t>
        </r>
      </text>
    </comment>
    <comment ref="A37" authorId="0" shapeId="0">
      <text>
        <r>
          <rPr>
            <b/>
            <sz val="9"/>
            <color indexed="81"/>
            <rFont val="Segoe UI"/>
            <family val="2"/>
          </rPr>
          <t xml:space="preserve">Hinweis:
</t>
        </r>
        <r>
          <rPr>
            <sz val="9"/>
            <color indexed="81"/>
            <rFont val="Segoe UI"/>
            <family val="2"/>
          </rPr>
          <t xml:space="preserve">sofern vorhanden ...
</t>
        </r>
      </text>
    </comment>
  </commentList>
</comments>
</file>

<file path=xl/comments2.xml><?xml version="1.0" encoding="utf-8"?>
<comments xmlns="http://schemas.openxmlformats.org/spreadsheetml/2006/main">
  <authors>
    <author>Thorsten André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</rPr>
          <t>Thorsten André:</t>
        </r>
        <r>
          <rPr>
            <sz val="9"/>
            <color indexed="81"/>
            <rFont val="Segoe UI"/>
            <family val="2"/>
          </rPr>
          <t xml:space="preserve">
Name:Anteil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</rPr>
          <t>Thorsten André:</t>
        </r>
        <r>
          <rPr>
            <sz val="9"/>
            <color indexed="81"/>
            <rFont val="Segoe UI"/>
            <family val="2"/>
          </rPr>
          <t xml:space="preserve">
Name:Matrix_Anteil</t>
        </r>
      </text>
    </comment>
  </commentList>
</comments>
</file>

<file path=xl/sharedStrings.xml><?xml version="1.0" encoding="utf-8"?>
<sst xmlns="http://schemas.openxmlformats.org/spreadsheetml/2006/main" count="194" uniqueCount="183">
  <si>
    <t>Art der Leistung</t>
  </si>
  <si>
    <t>Erforderliche Qualifikationen /Erfahrungen für die Tätigkeit:</t>
  </si>
  <si>
    <t>Entwicklungsstufe:</t>
  </si>
  <si>
    <t>(Bitte geben Sie auch erforderliche Zertifikate /Abschlüsse mit Fachrichtung an)</t>
  </si>
  <si>
    <t>Höhe/Monat %</t>
  </si>
  <si>
    <t>A. Angaben zum Projekt</t>
  </si>
  <si>
    <t>E. Angaben zu Anforderungen der Tätigkeit und Qualifikation des vorgesehenen Personals</t>
  </si>
  <si>
    <t>D. Personalkosten Projektlaufzeit</t>
  </si>
  <si>
    <t>Gesamt</t>
  </si>
  <si>
    <t>Kosten Projektlaufzeit</t>
  </si>
  <si>
    <t>AG-Brutto/Stunde</t>
  </si>
  <si>
    <t>B 1.1.5 - AN-Brutto Betrag I</t>
  </si>
  <si>
    <t>B 1.1.5 - AN-Brutto Betrag II</t>
  </si>
  <si>
    <t>B 1.1.5 - AN Brutto Gesamt</t>
  </si>
  <si>
    <t>B 1.1.6 - AGA Sozialver- 
              sicherung und BG</t>
  </si>
  <si>
    <t>B 1.1.7 - Kosten betrl. Altersver.</t>
  </si>
  <si>
    <t>Zuordnung mit festem Anteil %</t>
  </si>
  <si>
    <t>Nur für den Fall, dass kein fester Prozentsatz beim Personaleinsatz im Projekt vereinbart werden kann, wird das Führen von Arbeitszeitnachweisen wie folgt begründet:</t>
  </si>
  <si>
    <t>bitte auswählen</t>
  </si>
  <si>
    <t>?</t>
  </si>
  <si>
    <t>ja</t>
  </si>
  <si>
    <t>Begründung-&gt;S.2</t>
  </si>
  <si>
    <t>nein</t>
  </si>
  <si>
    <t xml:space="preserve">trifft nicht zu </t>
  </si>
  <si>
    <t>ok</t>
  </si>
  <si>
    <t>Phase Nr.</t>
  </si>
  <si>
    <t>Dauer Phase in Monaten</t>
  </si>
  <si>
    <t>Bemerkung 1</t>
  </si>
  <si>
    <t>Bemerkung 2</t>
  </si>
  <si>
    <t>Anzusetzen für das Projekt</t>
  </si>
  <si>
    <t>Stunden 1 BV Vollzeit</t>
  </si>
  <si>
    <t>Stunden lt. Arbeitsvertrag</t>
  </si>
  <si>
    <t>Stunden Einsatz im Projekt</t>
  </si>
  <si>
    <t>Stellenanteil im Projekt in BV</t>
  </si>
  <si>
    <t>Stellenanteil beim Träger in BV</t>
  </si>
  <si>
    <t>Jahressonderzahlung % Anteil</t>
  </si>
  <si>
    <t>Jahressonderzahlung Festbetrag</t>
  </si>
  <si>
    <t>Bemerkung Einmalzahlung</t>
  </si>
  <si>
    <t xml:space="preserve">Betrag I </t>
  </si>
  <si>
    <t>Betrag II</t>
  </si>
  <si>
    <t>Anzusetzen für das Projekt mtl.</t>
  </si>
  <si>
    <t>Anzusetzen Projekt Phase</t>
  </si>
  <si>
    <t>Betrag I</t>
  </si>
  <si>
    <t>AN-Brutto B 1.1.5</t>
  </si>
  <si>
    <t>Arbeitgeberbeiträge zur Krankenversicherung und Berufsgenossenschaft pauschaliert</t>
  </si>
  <si>
    <t>Pauschalsatz</t>
  </si>
  <si>
    <t xml:space="preserve">Kosten der betrieblichen Altersversorgung </t>
  </si>
  <si>
    <t>Anspruchsbasis</t>
  </si>
  <si>
    <t>betr. Altersversorgung B 1.1.7</t>
  </si>
  <si>
    <t>Gesamtbelastung AG (B 1.1.5 + B 1.1.6 + B 1.1.7)</t>
  </si>
  <si>
    <t>B 1.1.5</t>
  </si>
  <si>
    <t>B 1.1.6</t>
  </si>
  <si>
    <t>B 1.1.7</t>
  </si>
  <si>
    <t>Summe Projekt</t>
  </si>
  <si>
    <t xml:space="preserve">bis </t>
  </si>
  <si>
    <t>Summe Phasen</t>
  </si>
  <si>
    <t xml:space="preserve">Gesamtsumme B 1.1.5 </t>
  </si>
  <si>
    <t>Gesamtsumme B 1.1.6</t>
  </si>
  <si>
    <t>Gesamtsumme B 1.1.7</t>
  </si>
  <si>
    <t>Anteil</t>
  </si>
  <si>
    <t>Prozent</t>
  </si>
  <si>
    <t>Durchnitt Monat</t>
  </si>
  <si>
    <t>nur SEK ohne Personalschlüssel</t>
  </si>
  <si>
    <r>
      <t xml:space="preserve">C. Angaben zur Eingruppierung und zum Tarifvertrag </t>
    </r>
    <r>
      <rPr>
        <sz val="8"/>
        <rFont val="Arial"/>
        <family val="2"/>
      </rPr>
      <t>(nicht erforderlich bei SEK-Projekten; hier weiter bei Punkt E.)</t>
    </r>
  </si>
  <si>
    <t>Gesamtlaufzeit Monate</t>
  </si>
  <si>
    <t>Ø monatlich</t>
  </si>
  <si>
    <t>Anzuwendender Tarif</t>
  </si>
  <si>
    <t>* Angaben nur erforderlich bei
 entsprechenden  Besitzständen aus dem BAT</t>
  </si>
  <si>
    <t>(tätigkeitsrelevante Jahre)</t>
  </si>
  <si>
    <t>Entgeltgruppe</t>
  </si>
  <si>
    <t>Entgeltstufe</t>
  </si>
  <si>
    <t xml:space="preserve">Monatliche Vergütung </t>
  </si>
  <si>
    <t>Regelmäßig monatlich gezahlte Zulagen</t>
  </si>
  <si>
    <t xml:space="preserve">von </t>
  </si>
  <si>
    <t>bis</t>
  </si>
  <si>
    <t>Zeitraum Nr.</t>
  </si>
  <si>
    <t>Zulage für Std. lt.Arbeitsvertrag</t>
  </si>
  <si>
    <t>Stundenlohn
(Vergleich Mindestlohn)</t>
  </si>
  <si>
    <t>Gesamtkosten Arbeitgeber</t>
  </si>
  <si>
    <t>Jahressonderzahlung Monate</t>
  </si>
  <si>
    <t>B 1.1.6 / B 1.1.5</t>
  </si>
  <si>
    <t>B 1.1.7 / B 1.1.5</t>
  </si>
  <si>
    <t>Urlaubstage 1 BV</t>
  </si>
  <si>
    <t>AGA-Sozialversicherung
 B 1.1.6</t>
  </si>
  <si>
    <t>C. Darstellung der Phasen/Zeiträume/zeitlichen Abschnitte identischer Beschäftigungskonditionen (alle eingegebenen Werte bleiben für den erfassten Zeitraum konstant)</t>
  </si>
  <si>
    <t>Projektzuordnung Anteil in %</t>
  </si>
  <si>
    <t>Einmalzahlung VZ</t>
  </si>
  <si>
    <t>Steigerung in % im 
Vergleich zur  vorher-
gehenden Phase</t>
  </si>
  <si>
    <t>voraussichtliches mtl. Gehalt VZ</t>
  </si>
  <si>
    <t>Bemerkung 3</t>
  </si>
  <si>
    <t xml:space="preserve">bes. Berechungsbasis JSZ </t>
  </si>
  <si>
    <t>ErrechneteJSZ VZ</t>
  </si>
  <si>
    <t>Errechnete JSZ Arbeitsvertrag</t>
  </si>
  <si>
    <t>Festbetrag Einmalzahlung AV</t>
  </si>
  <si>
    <t xml:space="preserve">voraussichtl. monatliches Gehalt 
für Stellenanteil lt. Arbeitsvertrag </t>
  </si>
  <si>
    <t>Bemerkung Jahressonderzahlung</t>
  </si>
  <si>
    <r>
      <t xml:space="preserve">F. Angaben zur zeitgleichen Betreuung weiterer Teilnehmer:innen / beratener Personen:
</t>
    </r>
    <r>
      <rPr>
        <sz val="9"/>
        <color theme="1"/>
        <rFont val="Arial"/>
        <family val="2"/>
      </rPr>
      <t xml:space="preserve">    (Nur bei Personal welches für die Betreuung TN oder Beratung eingesetzt wird! Sonst -&gt; Trifft nicht zu!) </t>
    </r>
    <r>
      <rPr>
        <b/>
        <sz val="9"/>
        <color theme="1"/>
        <rFont val="Arial"/>
        <family val="2"/>
      </rPr>
      <t xml:space="preserve">
     </t>
    </r>
  </si>
  <si>
    <t>Bitte auswählen!</t>
  </si>
  <si>
    <t>Datum</t>
  </si>
  <si>
    <t>Bemerkung bAV</t>
  </si>
  <si>
    <t>Höhe/Monat Festbetrag lt. AV</t>
  </si>
  <si>
    <t>Personalblatt_pauschal_AGA_V04_221109</t>
  </si>
  <si>
    <t>Trifft nicht zu.</t>
  </si>
  <si>
    <t>Reiter umbenannt</t>
  </si>
  <si>
    <t>Eingruppierung und Stellenbeschreibung</t>
  </si>
  <si>
    <t>Stellenbeschreibung</t>
  </si>
  <si>
    <t>Nachschlagefunktion Frage F repariert</t>
  </si>
  <si>
    <t>Name frage_geschl_personal war nicht mit Werten in Nachschlagen hinterlegt</t>
  </si>
  <si>
    <t>Personalblatt pauschalierte  AGA  - für jede Personalstelle separat auszufüllen und einzureichen (Falls Mitarbeiter:in noch nicht feststeht, bitte Planungen eingeben soweit bekannt)</t>
  </si>
  <si>
    <r>
      <t xml:space="preserve">B. Angaben zur Person </t>
    </r>
    <r>
      <rPr>
        <sz val="10"/>
        <rFont val="Arial"/>
        <family val="2"/>
      </rPr>
      <t>(Angaben bezgl. Arbeitgeber:in nur, wenn nicht gleich Antragstellende:r)</t>
    </r>
  </si>
  <si>
    <t>(Falls Mitarbeiter:in noch nicht feststeht, bitte Planungen eingeben soweit bekannt)</t>
  </si>
  <si>
    <t>Ausführliche Stellenbeschreibung:</t>
  </si>
  <si>
    <t>Ist der:die  Mitarbeiter:in im ausgewiesenen Umfang ausschließlich für die Betreung der Teilnehmer:innen / beratenen Personen des beantragten/geförderten Projektes vorgesehen?</t>
  </si>
  <si>
    <t>Nein, der:die MA betreut zeitgleich weitere Teilnehmer:innen/beratene Personen auch aus anderen Projekten!</t>
  </si>
  <si>
    <t>Ja, der:die  MA betreut im ausgewiesenen Umfang ausschließlich Teilnehmer:innen/beratene Personen des angegebenen Projektes!</t>
  </si>
  <si>
    <t>Zusatzblatt_P_pauschal_AGA_erweitert_V1_230217</t>
  </si>
  <si>
    <t>Dateiname:</t>
  </si>
  <si>
    <t>Rückkehr zur alten Bezeichnung als Zusatzblatt P</t>
  </si>
  <si>
    <t xml:space="preserve">Arbeitgeber:in
</t>
  </si>
  <si>
    <t>Name Mitarbeiter:in</t>
  </si>
  <si>
    <t>Funktion im Projekt</t>
  </si>
  <si>
    <t>Geb.dat. Mitarbeiter:in</t>
  </si>
  <si>
    <t>Im Projekt beschäftigt von</t>
  </si>
  <si>
    <t>Antragsteller:in</t>
  </si>
  <si>
    <t>Projekttitel</t>
  </si>
  <si>
    <t>Berufserfahrung in Jahren</t>
  </si>
  <si>
    <t>Tätig b. Anbieter seit TT.MM.JJJJ</t>
  </si>
  <si>
    <t>Eingruppierung</t>
  </si>
  <si>
    <t>Familienstand* (vh /nv)</t>
  </si>
  <si>
    <t>kindergeldberecht. Kinder*</t>
  </si>
  <si>
    <t>Genderschreibweise vereinheitlicht</t>
  </si>
  <si>
    <t>Dopplepunkt hinter den Feldbezeichnungen entfernt</t>
  </si>
  <si>
    <t>Test und Beispieldaten entfernt</t>
  </si>
  <si>
    <t>tatsächliche Qualifikation(en)/Berufserfahrung des:der für die Tätigkeit vorgesehen Mitarbeiter:in:</t>
  </si>
  <si>
    <r>
      <t>Ergänzung des Begriffs</t>
    </r>
    <r>
      <rPr>
        <b/>
        <sz val="10"/>
        <rFont val="Arial"/>
        <family val="2"/>
      </rPr>
      <t xml:space="preserve"> tatsächliche </t>
    </r>
    <r>
      <rPr>
        <sz val="10"/>
        <rFont val="Arial"/>
        <family val="2"/>
      </rPr>
      <t>in Zeile 33</t>
    </r>
  </si>
  <si>
    <t>Apassung Genderschreibweis in Drop-Down bei Punkt F</t>
  </si>
  <si>
    <t>Zusatzblatt_P_pauschal_AGA_erweitert_V2_0_230801</t>
  </si>
  <si>
    <t>Änderung Logo wg. Umfirmierung und Beschluss ESF-VB - neue Hauptversion</t>
  </si>
  <si>
    <t>Tabelle D ausgeblendet</t>
  </si>
  <si>
    <r>
      <t xml:space="preserve">Einmalzahlung(en) bei einer VZ Stelle </t>
    </r>
    <r>
      <rPr>
        <b/>
        <i/>
        <sz val="10"/>
        <rFont val="Arial"/>
        <family val="2"/>
      </rPr>
      <t>nicht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sozialversicherungspflichtig</t>
    </r>
  </si>
  <si>
    <t>Bemerkung Einmalzahlung(en)</t>
  </si>
  <si>
    <t xml:space="preserve"> AN-Brutto B 1.1.5 je Phase (Summe Betrag I + Betrag II)</t>
  </si>
  <si>
    <t>Betrag n. sozverspfl B 1.1.1</t>
  </si>
  <si>
    <t>Gesamtsumme B 1.1.1</t>
  </si>
  <si>
    <t>B 1.1.1 - n. sozverspfl Einmalzahl.</t>
  </si>
  <si>
    <t>Einmalzahlung bei einer VZ Stelle sozialversicherungsplichtig</t>
  </si>
  <si>
    <t>Erstellt von</t>
  </si>
  <si>
    <t>Zusatzblatt_P_pauschal_AGA_erweitert_V3_0_240601</t>
  </si>
  <si>
    <t>Logo Reihenfolge auf beiden Reitern geändert</t>
  </si>
  <si>
    <t>Tabelle D wieder eingeblendet - nur die ersten beiden Spalten</t>
  </si>
  <si>
    <t>Geldwerter Vorteil entfernt - an dieser Stelle nicht sozialversicherungspflichtige Einmalbeträge eingefügt</t>
  </si>
  <si>
    <t>Damit entfällt auch Betrag III der durch B 1.1.1 ersetzt wird und in der Tabelle D extra aufgeführt wird</t>
  </si>
  <si>
    <t>Errechnete Einmalzahlung(en) VZ</t>
  </si>
  <si>
    <t>mtl. Einmalzahlung(en) lt. AV</t>
  </si>
  <si>
    <t>Zusatzblatt_P_pauschal_AGA_erweitert_V3_1_240712</t>
  </si>
  <si>
    <t>Zusatzblatt_P_pauschal_AGA_erweitert_V3_2_240809</t>
  </si>
  <si>
    <t>In Summe Zeile 44 wurde Wert aus Zeile 43 nicht mit aufgenommen - Formelfehler behoben</t>
  </si>
  <si>
    <t>Korrektur Berechnung n. sozverspfl. Beträge</t>
  </si>
  <si>
    <t>Monate anzusetzten für Projekt</t>
  </si>
  <si>
    <t>Zusatzblatt_P_pauschal_AGA_erweitert_V3_3_250623</t>
  </si>
  <si>
    <t xml:space="preserve">Monate JSZ anzusetzen für Projekt ergänzt </t>
  </si>
  <si>
    <t>Zeile 54 Eingruppierung</t>
  </si>
  <si>
    <t>Zusatzblatt_P_pauschal_AGA_erweitert_V3_4_250901</t>
  </si>
  <si>
    <t>Formel zur Berechnung der Teilmonate korrigiert</t>
  </si>
  <si>
    <t>ausgeblendeter Bereich ab Zeile 16</t>
  </si>
  <si>
    <t>Beginn erster Monat</t>
  </si>
  <si>
    <t>Enddatum erster Monat</t>
  </si>
  <si>
    <t>Tage des ersten Monats</t>
  </si>
  <si>
    <t>Tage erster Monat</t>
  </si>
  <si>
    <t>Bruchteil erster Monat</t>
  </si>
  <si>
    <t>Tag nach erstem Monat</t>
  </si>
  <si>
    <t>Tag vor letztem Monat</t>
  </si>
  <si>
    <t>Monate Zwischenraum</t>
  </si>
  <si>
    <t>Beginn letzter Monat</t>
  </si>
  <si>
    <t>Enddatum letzter Monat</t>
  </si>
  <si>
    <t>Tage des letzten Monats</t>
  </si>
  <si>
    <t>Tage letzter Monat</t>
  </si>
  <si>
    <t>Bruchteil letzter Monat</t>
  </si>
  <si>
    <t>VL-Zulage lt.Arbeitsvertrag:</t>
  </si>
  <si>
    <t>Summe lt.Arbeitsvertrag</t>
  </si>
  <si>
    <t>Zusatzblatt_P_pauschal_AGA_erweitert_V3_5_250905</t>
  </si>
  <si>
    <t>Formel und Berechnungsfehler korrigiert</t>
  </si>
  <si>
    <t>Zeile 47  bis 49 VZ und lt. Arbeitsvertrag vermischt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</si>
</sst>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0.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left"/>
    </xf>
    <xf numFmtId="0" fontId="0" fillId="0" borderId="0" xfId="0" applyBorder="1" applyProtection="1"/>
    <xf numFmtId="0" fontId="2" fillId="2" borderId="0" xfId="0" applyFont="1" applyFill="1" applyBorder="1" applyProtection="1"/>
    <xf numFmtId="0" fontId="0" fillId="2" borderId="0" xfId="0" applyFill="1" applyBorder="1" applyAlignment="1" applyProtection="1"/>
    <xf numFmtId="44" fontId="0" fillId="2" borderId="0" xfId="0" applyNumberFormat="1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2" fillId="2" borderId="0" xfId="0" applyFont="1" applyFill="1" applyBorder="1" applyAlignment="1" applyProtection="1"/>
    <xf numFmtId="0" fontId="4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165" fontId="0" fillId="0" borderId="0" xfId="0" applyNumberFormat="1" applyBorder="1" applyProtection="1"/>
    <xf numFmtId="165" fontId="2" fillId="0" borderId="0" xfId="0" applyNumberFormat="1" applyFont="1" applyBorder="1" applyProtection="1"/>
    <xf numFmtId="165" fontId="1" fillId="0" borderId="0" xfId="0" applyNumberFormat="1" applyFont="1" applyBorder="1" applyProtection="1"/>
    <xf numFmtId="0" fontId="0" fillId="0" borderId="0" xfId="0" applyBorder="1" applyAlignment="1" applyProtection="1">
      <alignment vertical="top"/>
    </xf>
    <xf numFmtId="165" fontId="0" fillId="0" borderId="0" xfId="0" applyNumberFormat="1" applyBorder="1" applyAlignment="1" applyProtection="1">
      <alignment vertical="top"/>
    </xf>
    <xf numFmtId="165" fontId="2" fillId="0" borderId="0" xfId="0" applyNumberFormat="1" applyFont="1" applyBorder="1" applyAlignment="1" applyProtection="1">
      <alignment vertical="top"/>
    </xf>
    <xf numFmtId="0" fontId="1" fillId="2" borderId="11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14" fontId="1" fillId="5" borderId="6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/>
    <xf numFmtId="14" fontId="1" fillId="5" borderId="32" xfId="0" applyNumberFormat="1" applyFont="1" applyFill="1" applyBorder="1" applyAlignment="1" applyProtection="1">
      <alignment horizontal="left" vertical="center" indent="1"/>
      <protection locked="0"/>
    </xf>
    <xf numFmtId="0" fontId="0" fillId="6" borderId="34" xfId="0" applyFill="1" applyBorder="1"/>
    <xf numFmtId="0" fontId="1" fillId="6" borderId="34" xfId="0" applyFont="1" applyFill="1" applyBorder="1"/>
    <xf numFmtId="0" fontId="2" fillId="0" borderId="0" xfId="0" applyFont="1"/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2" fontId="1" fillId="5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6" xfId="2" applyNumberFormat="1" applyFont="1" applyFill="1" applyBorder="1" applyAlignment="1" applyProtection="1">
      <alignment horizontal="right" wrapText="1" indent="1"/>
      <protection locked="0"/>
    </xf>
    <xf numFmtId="7" fontId="6" fillId="4" borderId="6" xfId="1" applyNumberFormat="1" applyFont="1" applyFill="1" applyBorder="1" applyAlignment="1" applyProtection="1">
      <alignment horizontal="right" vertical="center" wrapText="1" indent="1"/>
    </xf>
    <xf numFmtId="0" fontId="2" fillId="0" borderId="0" xfId="0" applyFont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 vertical="center"/>
    </xf>
    <xf numFmtId="166" fontId="1" fillId="4" borderId="6" xfId="0" applyNumberFormat="1" applyFont="1" applyFill="1" applyBorder="1" applyAlignment="1" applyProtection="1">
      <alignment horizontal="right" vertical="center" wrapText="1" indent="1"/>
    </xf>
    <xf numFmtId="164" fontId="6" fillId="5" borderId="6" xfId="1" applyNumberFormat="1" applyFont="1" applyFill="1" applyBorder="1" applyAlignment="1" applyProtection="1">
      <alignment horizontal="right" wrapText="1" indent="1"/>
      <protection locked="0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10" fontId="1" fillId="5" borderId="6" xfId="2" applyNumberFormat="1" applyFont="1" applyFill="1" applyBorder="1" applyAlignment="1" applyProtection="1">
      <alignment horizontal="right" vertical="center" wrapText="1" indent="1"/>
      <protection locked="0"/>
    </xf>
    <xf numFmtId="14" fontId="2" fillId="5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5" borderId="6" xfId="3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2" fillId="0" borderId="0" xfId="0" applyNumberFormat="1" applyFont="1" applyFill="1" applyBorder="1" applyProtection="1"/>
    <xf numFmtId="165" fontId="0" fillId="0" borderId="0" xfId="0" applyNumberForma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horizontal="left" vertical="top" wrapText="1" indent="1"/>
    </xf>
    <xf numFmtId="0" fontId="1" fillId="0" borderId="13" xfId="0" applyFont="1" applyBorder="1" applyAlignment="1" applyProtection="1">
      <alignment horizontal="left" vertical="top" wrapText="1" indent="1"/>
    </xf>
    <xf numFmtId="14" fontId="2" fillId="5" borderId="3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right" vertical="center" indent="1"/>
    </xf>
    <xf numFmtId="164" fontId="2" fillId="4" borderId="6" xfId="0" applyNumberFormat="1" applyFont="1" applyFill="1" applyBorder="1" applyAlignment="1" applyProtection="1">
      <alignment horizontal="right" vertical="center" indent="1"/>
    </xf>
    <xf numFmtId="0" fontId="2" fillId="2" borderId="20" xfId="0" applyFont="1" applyFill="1" applyBorder="1" applyAlignment="1" applyProtection="1">
      <alignment horizontal="left" vertical="center" indent="1"/>
    </xf>
    <xf numFmtId="0" fontId="2" fillId="2" borderId="16" xfId="0" applyFont="1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left" indent="1"/>
    </xf>
    <xf numFmtId="0" fontId="1" fillId="4" borderId="47" xfId="0" applyFont="1" applyFill="1" applyBorder="1" applyAlignment="1" applyProtection="1">
      <alignment horizontal="left" wrapText="1" indent="1"/>
    </xf>
    <xf numFmtId="2" fontId="3" fillId="4" borderId="25" xfId="0" applyNumberFormat="1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indent="1"/>
    </xf>
    <xf numFmtId="0" fontId="1" fillId="4" borderId="6" xfId="0" applyFont="1" applyFill="1" applyBorder="1" applyAlignment="1" applyProtection="1">
      <alignment horizontal="center"/>
    </xf>
    <xf numFmtId="2" fontId="0" fillId="4" borderId="37" xfId="0" applyNumberFormat="1" applyFill="1" applyBorder="1" applyAlignment="1" applyProtection="1">
      <alignment horizontal="center"/>
    </xf>
    <xf numFmtId="16" fontId="1" fillId="0" borderId="0" xfId="0" applyNumberFormat="1" applyFont="1" applyBorder="1" applyProtection="1"/>
    <xf numFmtId="44" fontId="1" fillId="0" borderId="0" xfId="3" applyFont="1" applyBorder="1" applyProtection="1"/>
    <xf numFmtId="44" fontId="0" fillId="0" borderId="0" xfId="3" applyFont="1" applyBorder="1" applyProtection="1"/>
    <xf numFmtId="0" fontId="1" fillId="0" borderId="24" xfId="0" applyFont="1" applyBorder="1" applyAlignment="1" applyProtection="1">
      <alignment horizontal="left" wrapText="1" indent="1"/>
    </xf>
    <xf numFmtId="0" fontId="0" fillId="0" borderId="3" xfId="0" applyBorder="1" applyAlignment="1" applyProtection="1">
      <alignment horizontal="left" wrapText="1" indent="1"/>
    </xf>
    <xf numFmtId="10" fontId="1" fillId="4" borderId="6" xfId="2" applyNumberFormat="1" applyFont="1" applyFill="1" applyBorder="1" applyAlignment="1" applyProtection="1">
      <alignment horizontal="right" wrapText="1" indent="1"/>
    </xf>
    <xf numFmtId="164" fontId="6" fillId="4" borderId="6" xfId="1" applyNumberFormat="1" applyFont="1" applyFill="1" applyBorder="1" applyAlignment="1" applyProtection="1">
      <alignment horizontal="right" wrapText="1" indent="1"/>
    </xf>
    <xf numFmtId="164" fontId="6" fillId="4" borderId="26" xfId="1" applyNumberFormat="1" applyFont="1" applyFill="1" applyBorder="1" applyAlignment="1" applyProtection="1">
      <alignment horizontal="right" wrapText="1" indent="1"/>
    </xf>
    <xf numFmtId="164" fontId="6" fillId="4" borderId="32" xfId="1" applyNumberFormat="1" applyFont="1" applyFill="1" applyBorder="1" applyAlignment="1" applyProtection="1">
      <alignment horizontal="right" wrapText="1" indent="1"/>
    </xf>
    <xf numFmtId="0" fontId="2" fillId="0" borderId="0" xfId="0" applyFont="1" applyFill="1" applyBorder="1" applyAlignment="1" applyProtection="1">
      <alignment vertical="center"/>
    </xf>
    <xf numFmtId="164" fontId="6" fillId="4" borderId="5" xfId="1" applyNumberFormat="1" applyFont="1" applyFill="1" applyBorder="1" applyAlignment="1" applyProtection="1">
      <alignment horizontal="right" wrapText="1" indent="1"/>
    </xf>
    <xf numFmtId="164" fontId="6" fillId="4" borderId="30" xfId="1" applyNumberFormat="1" applyFont="1" applyFill="1" applyBorder="1" applyAlignment="1" applyProtection="1">
      <alignment horizontal="right" wrapText="1" indent="1"/>
    </xf>
    <xf numFmtId="16" fontId="1" fillId="0" borderId="0" xfId="0" applyNumberFormat="1" applyFont="1" applyBorder="1" applyAlignment="1" applyProtection="1">
      <alignment vertical="center"/>
    </xf>
    <xf numFmtId="44" fontId="0" fillId="0" borderId="0" xfId="3" applyFont="1" applyBorder="1" applyAlignment="1" applyProtection="1">
      <alignment vertical="center"/>
    </xf>
    <xf numFmtId="44" fontId="1" fillId="0" borderId="0" xfId="3" applyFont="1" applyBorder="1" applyAlignment="1" applyProtection="1">
      <alignment vertical="center"/>
    </xf>
    <xf numFmtId="164" fontId="2" fillId="4" borderId="42" xfId="0" applyNumberFormat="1" applyFont="1" applyFill="1" applyBorder="1" applyAlignment="1" applyProtection="1">
      <alignment horizontal="right" vertical="center" wrapText="1"/>
    </xf>
    <xf numFmtId="164" fontId="2" fillId="4" borderId="41" xfId="1" applyNumberFormat="1" applyFont="1" applyFill="1" applyBorder="1" applyAlignment="1" applyProtection="1">
      <alignment horizontal="right" vertical="center" wrapText="1" inden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164" fontId="2" fillId="3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center" vertical="center"/>
      <protection locked="0"/>
    </xf>
    <xf numFmtId="14" fontId="1" fillId="5" borderId="45" xfId="0" applyNumberFormat="1" applyFont="1" applyFill="1" applyBorder="1" applyAlignment="1" applyProtection="1">
      <alignment horizontal="left" vertical="center" indent="1"/>
      <protection locked="0"/>
    </xf>
    <xf numFmtId="0" fontId="1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164" fontId="2" fillId="5" borderId="6" xfId="3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Border="1" applyProtection="1"/>
    <xf numFmtId="165" fontId="2" fillId="0" borderId="0" xfId="0" applyNumberFormat="1" applyFont="1" applyBorder="1" applyAlignment="1" applyProtection="1">
      <alignment vertical="center"/>
    </xf>
    <xf numFmtId="10" fontId="2" fillId="4" borderId="6" xfId="2" applyNumberFormat="1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horizontal="center" vertical="center" wrapText="1"/>
    </xf>
    <xf numFmtId="10" fontId="2" fillId="4" borderId="53" xfId="2" applyNumberFormat="1" applyFont="1" applyFill="1" applyBorder="1" applyAlignment="1" applyProtection="1">
      <alignment horizontal="center" vertical="center" wrapText="1"/>
    </xf>
    <xf numFmtId="10" fontId="2" fillId="4" borderId="54" xfId="2" applyNumberFormat="1" applyFont="1" applyFill="1" applyBorder="1" applyAlignment="1" applyProtection="1">
      <alignment horizontal="right" vertical="center" wrapText="1" indent="1"/>
    </xf>
    <xf numFmtId="10" fontId="2" fillId="4" borderId="55" xfId="2" applyNumberFormat="1" applyFont="1" applyFill="1" applyBorder="1" applyAlignment="1" applyProtection="1">
      <alignment horizontal="right" vertical="center" wrapText="1" indent="1"/>
    </xf>
    <xf numFmtId="2" fontId="2" fillId="4" borderId="55" xfId="0" applyNumberFormat="1" applyFont="1" applyFill="1" applyBorder="1" applyAlignment="1" applyProtection="1">
      <alignment horizontal="right" vertical="center" wrapText="1" indent="1"/>
    </xf>
    <xf numFmtId="164" fontId="2" fillId="4" borderId="61" xfId="0" applyNumberFormat="1" applyFont="1" applyFill="1" applyBorder="1" applyAlignment="1" applyProtection="1">
      <alignment horizontal="center" vertical="center" wrapText="1"/>
    </xf>
    <xf numFmtId="10" fontId="6" fillId="4" borderId="6" xfId="2" applyNumberFormat="1" applyFont="1" applyFill="1" applyBorder="1" applyAlignment="1" applyProtection="1">
      <alignment horizontal="right" vertical="center" wrapText="1" indent="1"/>
    </xf>
    <xf numFmtId="0" fontId="0" fillId="0" borderId="3" xfId="0" applyBorder="1" applyAlignment="1" applyProtection="1">
      <alignment horizontal="left" wrapText="1" indent="1"/>
    </xf>
    <xf numFmtId="0" fontId="1" fillId="0" borderId="24" xfId="0" applyFont="1" applyBorder="1" applyAlignment="1" applyProtection="1">
      <alignment horizontal="left" wrapText="1" indent="1"/>
    </xf>
    <xf numFmtId="7" fontId="1" fillId="4" borderId="6" xfId="1" applyNumberFormat="1" applyFont="1" applyFill="1" applyBorder="1" applyAlignment="1" applyProtection="1">
      <alignment horizontal="right" vertical="center" wrapText="1" indent="1"/>
    </xf>
    <xf numFmtId="0" fontId="1" fillId="5" borderId="12" xfId="0" applyFont="1" applyFill="1" applyBorder="1" applyAlignment="1" applyProtection="1">
      <alignment horizontal="right" vertical="center" indent="1"/>
      <protection locked="0"/>
    </xf>
    <xf numFmtId="2" fontId="1" fillId="4" borderId="6" xfId="2" applyNumberFormat="1" applyFont="1" applyFill="1" applyBorder="1" applyAlignment="1" applyProtection="1">
      <alignment horizontal="right" wrapText="1" inden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" fillId="3" borderId="4" xfId="0" applyFont="1" applyFill="1" applyBorder="1" applyAlignment="1" applyProtection="1">
      <alignment horizontal="left" vertical="center" indent="7"/>
    </xf>
    <xf numFmtId="0" fontId="1" fillId="0" borderId="28" xfId="0" applyNumberFormat="1" applyFont="1" applyBorder="1" applyAlignment="1" applyProtection="1">
      <alignment horizontal="left" wrapText="1" indent="1"/>
    </xf>
    <xf numFmtId="0" fontId="0" fillId="0" borderId="13" xfId="0" applyNumberFormat="1" applyBorder="1" applyAlignment="1" applyProtection="1">
      <alignment horizontal="left" wrapText="1" indent="1"/>
    </xf>
    <xf numFmtId="164" fontId="1" fillId="5" borderId="6" xfId="2" applyNumberFormat="1" applyFont="1" applyFill="1" applyBorder="1" applyAlignment="1" applyProtection="1">
      <alignment horizontal="right" vertical="center" wrapText="1" indent="1"/>
      <protection locked="0"/>
    </xf>
    <xf numFmtId="164" fontId="1" fillId="5" borderId="6" xfId="2" applyNumberFormat="1" applyFont="1" applyFill="1" applyBorder="1" applyAlignment="1" applyProtection="1">
      <alignment horizontal="right" wrapText="1" indent="1"/>
      <protection locked="0"/>
    </xf>
    <xf numFmtId="0" fontId="1" fillId="8" borderId="34" xfId="0" applyFont="1" applyFill="1" applyBorder="1"/>
    <xf numFmtId="0" fontId="1" fillId="8" borderId="34" xfId="0" applyFont="1" applyFill="1" applyBorder="1" applyAlignment="1">
      <alignment wrapText="1"/>
    </xf>
    <xf numFmtId="0" fontId="1" fillId="5" borderId="5" xfId="0" applyFont="1" applyFill="1" applyBorder="1" applyAlignment="1" applyProtection="1">
      <alignment horizontal="left" vertical="center" wrapText="1" indent="1"/>
      <protection locked="0"/>
    </xf>
    <xf numFmtId="44" fontId="0" fillId="0" borderId="0" xfId="0" applyNumberFormat="1" applyBorder="1" applyProtection="1"/>
    <xf numFmtId="0" fontId="18" fillId="2" borderId="1" xfId="0" applyFont="1" applyFill="1" applyBorder="1" applyAlignment="1" applyProtection="1"/>
    <xf numFmtId="0" fontId="18" fillId="2" borderId="2" xfId="0" applyFont="1" applyFill="1" applyBorder="1" applyAlignment="1" applyProtection="1"/>
    <xf numFmtId="14" fontId="1" fillId="5" borderId="6" xfId="0" applyNumberFormat="1" applyFont="1" applyFill="1" applyBorder="1" applyAlignment="1" applyProtection="1">
      <alignment horizontal="left" indent="1"/>
      <protection locked="0"/>
    </xf>
    <xf numFmtId="0" fontId="2" fillId="3" borderId="0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horizontal="left" vertical="center"/>
    </xf>
    <xf numFmtId="0" fontId="0" fillId="3" borderId="62" xfId="0" applyFill="1" applyBorder="1"/>
    <xf numFmtId="164" fontId="1" fillId="5" borderId="6" xfId="1" applyNumberFormat="1" applyFont="1" applyFill="1" applyBorder="1" applyAlignment="1" applyProtection="1">
      <alignment horizontal="right" wrapText="1" indent="1"/>
      <protection locked="0"/>
    </xf>
    <xf numFmtId="164" fontId="6" fillId="4" borderId="6" xfId="1" applyNumberFormat="1" applyFont="1" applyFill="1" applyBorder="1" applyAlignment="1" applyProtection="1">
      <alignment horizontal="right" vertical="center" wrapText="1" indent="1"/>
    </xf>
    <xf numFmtId="164" fontId="6" fillId="4" borderId="32" xfId="1" applyNumberFormat="1" applyFont="1" applyFill="1" applyBorder="1" applyAlignment="1" applyProtection="1">
      <alignment horizontal="right" vertical="center" wrapText="1" indent="1"/>
    </xf>
    <xf numFmtId="44" fontId="1" fillId="5" borderId="6" xfId="3" applyNumberFormat="1" applyFont="1" applyFill="1" applyBorder="1" applyAlignment="1" applyProtection="1">
      <alignment horizontal="right" vertical="center" wrapText="1" indent="1"/>
      <protection locked="0"/>
    </xf>
    <xf numFmtId="44" fontId="1" fillId="4" borderId="6" xfId="3" applyNumberFormat="1" applyFont="1" applyFill="1" applyBorder="1" applyAlignment="1" applyProtection="1">
      <alignment horizontal="right" vertical="center" wrapText="1" indent="1"/>
    </xf>
    <xf numFmtId="164" fontId="1" fillId="4" borderId="6" xfId="1" applyNumberFormat="1" applyFont="1" applyFill="1" applyBorder="1" applyAlignment="1" applyProtection="1">
      <alignment horizontal="right" vertical="center" wrapText="1" indent="1"/>
    </xf>
    <xf numFmtId="164" fontId="1" fillId="4" borderId="7" xfId="1" applyNumberFormat="1" applyFont="1" applyFill="1" applyBorder="1" applyAlignment="1" applyProtection="1">
      <alignment horizontal="right" vertical="center" wrapText="1" indent="1"/>
    </xf>
    <xf numFmtId="164" fontId="2" fillId="4" borderId="41" xfId="0" applyNumberFormat="1" applyFont="1" applyFill="1" applyBorder="1" applyAlignment="1" applyProtection="1">
      <alignment horizontal="right" vertical="center" wrapText="1" indent="1"/>
    </xf>
    <xf numFmtId="164" fontId="2" fillId="4" borderId="57" xfId="0" applyNumberFormat="1" applyFont="1" applyFill="1" applyBorder="1" applyAlignment="1" applyProtection="1">
      <alignment horizontal="right" vertical="center" wrapText="1" indent="1"/>
    </xf>
    <xf numFmtId="2" fontId="2" fillId="4" borderId="6" xfId="0" applyNumberFormat="1" applyFont="1" applyFill="1" applyBorder="1" applyAlignment="1" applyProtection="1">
      <alignment horizontal="right" vertical="center" wrapText="1" indent="2"/>
    </xf>
    <xf numFmtId="164" fontId="2" fillId="4" borderId="6" xfId="0" applyNumberFormat="1" applyFont="1" applyFill="1" applyBorder="1" applyAlignment="1" applyProtection="1">
      <alignment horizontal="right" vertical="center" wrapText="1" indent="1"/>
    </xf>
    <xf numFmtId="164" fontId="2" fillId="4" borderId="53" xfId="0" applyNumberFormat="1" applyFont="1" applyFill="1" applyBorder="1" applyAlignment="1" applyProtection="1">
      <alignment horizontal="right" vertical="center" wrapText="1" indent="1"/>
    </xf>
    <xf numFmtId="164" fontId="2" fillId="4" borderId="12" xfId="0" applyNumberFormat="1" applyFont="1" applyFill="1" applyBorder="1" applyAlignment="1" applyProtection="1">
      <alignment horizontal="right" vertical="center" wrapText="1" indent="1"/>
    </xf>
    <xf numFmtId="164" fontId="17" fillId="4" borderId="54" xfId="0" applyNumberFormat="1" applyFont="1" applyFill="1" applyBorder="1" applyAlignment="1" applyProtection="1">
      <alignment horizontal="right" vertical="center" wrapText="1" indent="1"/>
    </xf>
    <xf numFmtId="164" fontId="2" fillId="4" borderId="54" xfId="0" applyNumberFormat="1" applyFont="1" applyFill="1" applyBorder="1" applyAlignment="1" applyProtection="1">
      <alignment horizontal="right" vertical="center" wrapText="1" indent="1"/>
    </xf>
    <xf numFmtId="10" fontId="2" fillId="3" borderId="0" xfId="2" applyNumberFormat="1" applyFont="1" applyFill="1" applyBorder="1" applyAlignment="1" applyProtection="1">
      <alignment horizontal="center" vertical="center" wrapText="1"/>
    </xf>
    <xf numFmtId="10" fontId="2" fillId="3" borderId="0" xfId="2" applyNumberFormat="1" applyFont="1" applyFill="1" applyBorder="1" applyAlignment="1" applyProtection="1">
      <alignment horizontal="right" vertical="center" wrapText="1" indent="1"/>
    </xf>
    <xf numFmtId="0" fontId="1" fillId="0" borderId="24" xfId="0" applyFont="1" applyBorder="1" applyAlignment="1" applyProtection="1">
      <alignment horizontal="left" indent="1"/>
    </xf>
    <xf numFmtId="0" fontId="1" fillId="0" borderId="3" xfId="0" applyFont="1" applyBorder="1" applyAlignment="1" applyProtection="1">
      <alignment horizontal="left" indent="1"/>
    </xf>
    <xf numFmtId="0" fontId="1" fillId="5" borderId="32" xfId="0" applyNumberFormat="1" applyFont="1" applyFill="1" applyBorder="1" applyAlignment="1" applyProtection="1">
      <alignment horizontal="center" vertical="center"/>
      <protection locked="0"/>
    </xf>
    <xf numFmtId="2" fontId="1" fillId="5" borderId="6" xfId="3" applyNumberFormat="1" applyFont="1" applyFill="1" applyBorder="1" applyAlignment="1" applyProtection="1">
      <alignment horizontal="right" vertical="center" wrapText="1" indent="2"/>
      <protection locked="0"/>
    </xf>
    <xf numFmtId="164" fontId="1" fillId="4" borderId="8" xfId="1" applyNumberFormat="1" applyFont="1" applyFill="1" applyBorder="1" applyAlignment="1" applyProtection="1">
      <alignment horizontal="right" wrapText="1" indent="1"/>
    </xf>
    <xf numFmtId="0" fontId="0" fillId="9" borderId="24" xfId="0" applyFill="1" applyBorder="1" applyAlignment="1">
      <alignment horizontal="left" wrapText="1" indent="1"/>
    </xf>
    <xf numFmtId="0" fontId="0" fillId="9" borderId="3" xfId="0" applyFill="1" applyBorder="1" applyAlignment="1">
      <alignment horizontal="left" wrapText="1" indent="1"/>
    </xf>
    <xf numFmtId="14" fontId="1" fillId="9" borderId="6" xfId="0" applyNumberFormat="1" applyFont="1" applyFill="1" applyBorder="1" applyAlignment="1">
      <alignment horizontal="right" vertical="center" wrapText="1" indent="1"/>
    </xf>
    <xf numFmtId="2" fontId="1" fillId="9" borderId="6" xfId="0" applyNumberFormat="1" applyFont="1" applyFill="1" applyBorder="1" applyAlignment="1">
      <alignment horizontal="right" vertical="center" wrapText="1" indent="1"/>
    </xf>
    <xf numFmtId="14" fontId="1" fillId="10" borderId="6" xfId="0" applyNumberFormat="1" applyFont="1" applyFill="1" applyBorder="1" applyAlignment="1">
      <alignment horizontal="right" vertical="center" wrapText="1" indent="1"/>
    </xf>
    <xf numFmtId="2" fontId="1" fillId="10" borderId="6" xfId="0" applyNumberFormat="1" applyFont="1" applyFill="1" applyBorder="1" applyAlignment="1">
      <alignment horizontal="right" vertical="center" wrapText="1" indent="1"/>
    </xf>
    <xf numFmtId="0" fontId="0" fillId="11" borderId="24" xfId="0" applyFill="1" applyBorder="1" applyAlignment="1">
      <alignment horizontal="left" wrapText="1" indent="1"/>
    </xf>
    <xf numFmtId="0" fontId="0" fillId="11" borderId="3" xfId="0" applyFill="1" applyBorder="1" applyAlignment="1">
      <alignment horizontal="left" wrapText="1" indent="1"/>
    </xf>
    <xf numFmtId="14" fontId="1" fillId="11" borderId="6" xfId="0" applyNumberFormat="1" applyFont="1" applyFill="1" applyBorder="1" applyAlignment="1">
      <alignment horizontal="right" vertical="center" wrapText="1" indent="1"/>
    </xf>
    <xf numFmtId="2" fontId="1" fillId="11" borderId="6" xfId="0" applyNumberFormat="1" applyFont="1" applyFill="1" applyBorder="1" applyAlignment="1">
      <alignment horizontal="right" vertical="center" wrapText="1" indent="1"/>
    </xf>
    <xf numFmtId="2" fontId="1" fillId="4" borderId="6" xfId="0" applyNumberFormat="1" applyFont="1" applyFill="1" applyBorder="1" applyAlignment="1">
      <alignment horizontal="right" vertical="center" wrapText="1" indent="1"/>
    </xf>
    <xf numFmtId="0" fontId="2" fillId="2" borderId="35" xfId="0" applyFont="1" applyFill="1" applyBorder="1" applyAlignment="1" applyProtection="1">
      <alignment horizontal="left" vertical="center" wrapText="1" indent="1"/>
    </xf>
    <xf numFmtId="0" fontId="2" fillId="2" borderId="18" xfId="0" applyFont="1" applyFill="1" applyBorder="1" applyAlignment="1" applyProtection="1">
      <alignment horizontal="left" vertical="center" wrapText="1" indent="1"/>
    </xf>
    <xf numFmtId="0" fontId="2" fillId="2" borderId="36" xfId="0" applyFont="1" applyFill="1" applyBorder="1" applyAlignment="1" applyProtection="1">
      <alignment horizontal="left" vertical="center" wrapText="1" indent="1"/>
    </xf>
    <xf numFmtId="0" fontId="0" fillId="0" borderId="24" xfId="0" applyBorder="1" applyAlignment="1" applyProtection="1">
      <alignment horizontal="left" wrapText="1" indent="1"/>
    </xf>
    <xf numFmtId="0" fontId="0" fillId="0" borderId="3" xfId="0" applyBorder="1" applyAlignment="1" applyProtection="1">
      <alignment horizontal="left" wrapText="1" indent="1"/>
    </xf>
    <xf numFmtId="0" fontId="0" fillId="0" borderId="19" xfId="0" applyBorder="1" applyAlignment="1" applyProtection="1">
      <alignment horizontal="left" wrapText="1" indent="1"/>
    </xf>
    <xf numFmtId="0" fontId="0" fillId="0" borderId="14" xfId="0" applyBorder="1" applyAlignment="1" applyProtection="1">
      <alignment horizontal="left" wrapText="1" indent="1"/>
    </xf>
    <xf numFmtId="0" fontId="0" fillId="0" borderId="24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9" borderId="24" xfId="0" applyFill="1" applyBorder="1" applyAlignment="1">
      <alignment horizontal="left" wrapText="1" indent="1"/>
    </xf>
    <xf numFmtId="0" fontId="0" fillId="9" borderId="3" xfId="0" applyFill="1" applyBorder="1" applyAlignment="1">
      <alignment horizontal="left" wrapText="1" indent="1"/>
    </xf>
    <xf numFmtId="0" fontId="0" fillId="10" borderId="24" xfId="0" applyFill="1" applyBorder="1" applyAlignment="1">
      <alignment horizontal="left" wrapText="1" indent="1"/>
    </xf>
    <xf numFmtId="0" fontId="0" fillId="10" borderId="3" xfId="0" applyFill="1" applyBorder="1" applyAlignment="1">
      <alignment horizontal="left" wrapText="1" indent="1"/>
    </xf>
    <xf numFmtId="0" fontId="0" fillId="11" borderId="24" xfId="0" applyFill="1" applyBorder="1" applyAlignment="1">
      <alignment horizontal="left" wrapText="1" indent="1"/>
    </xf>
    <xf numFmtId="0" fontId="0" fillId="11" borderId="3" xfId="0" applyFill="1" applyBorder="1" applyAlignment="1">
      <alignment horizontal="left" wrapText="1" indent="1"/>
    </xf>
    <xf numFmtId="0" fontId="1" fillId="2" borderId="19" xfId="0" applyFont="1" applyFill="1" applyBorder="1" applyAlignment="1" applyProtection="1">
      <alignment horizontal="left" vertical="center" wrapText="1" indent="1"/>
    </xf>
    <xf numFmtId="0" fontId="1" fillId="2" borderId="14" xfId="0" applyFont="1" applyFill="1" applyBorder="1" applyAlignment="1" applyProtection="1">
      <alignment horizontal="left" vertical="center" wrapText="1" indent="1"/>
    </xf>
    <xf numFmtId="0" fontId="1" fillId="2" borderId="24" xfId="0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5" borderId="1" xfId="0" applyFont="1" applyFill="1" applyBorder="1" applyAlignment="1" applyProtection="1">
      <alignment horizontal="left" indent="1"/>
      <protection locked="0"/>
    </xf>
    <xf numFmtId="0" fontId="0" fillId="5" borderId="2" xfId="0" applyFill="1" applyBorder="1" applyAlignment="1" applyProtection="1">
      <alignment horizontal="left" indent="1"/>
      <protection locked="0"/>
    </xf>
    <xf numFmtId="0" fontId="11" fillId="4" borderId="45" xfId="0" quotePrefix="1" applyFont="1" applyFill="1" applyBorder="1" applyAlignment="1" applyProtection="1">
      <alignment horizontal="left" vertical="center" wrapText="1" indent="1"/>
    </xf>
    <xf numFmtId="0" fontId="11" fillId="4" borderId="4" xfId="0" quotePrefix="1" applyFont="1" applyFill="1" applyBorder="1" applyAlignment="1" applyProtection="1">
      <alignment horizontal="left" vertical="center" wrapText="1" indent="1"/>
    </xf>
    <xf numFmtId="0" fontId="11" fillId="4" borderId="23" xfId="0" quotePrefix="1" applyFont="1" applyFill="1" applyBorder="1" applyAlignment="1" applyProtection="1">
      <alignment horizontal="left" vertical="center" wrapText="1" indent="1"/>
    </xf>
    <xf numFmtId="0" fontId="11" fillId="4" borderId="51" xfId="0" quotePrefix="1" applyFont="1" applyFill="1" applyBorder="1" applyAlignment="1" applyProtection="1">
      <alignment horizontal="left" vertical="center" wrapText="1" indent="1"/>
    </xf>
    <xf numFmtId="0" fontId="11" fillId="4" borderId="15" xfId="0" quotePrefix="1" applyFont="1" applyFill="1" applyBorder="1" applyAlignment="1" applyProtection="1">
      <alignment horizontal="left" vertical="center" wrapText="1" indent="1"/>
    </xf>
    <xf numFmtId="0" fontId="11" fillId="4" borderId="38" xfId="0" quotePrefix="1" applyFont="1" applyFill="1" applyBorder="1" applyAlignment="1" applyProtection="1">
      <alignment horizontal="left" vertical="center" wrapText="1" indent="1"/>
    </xf>
    <xf numFmtId="0" fontId="1" fillId="4" borderId="52" xfId="0" applyFont="1" applyFill="1" applyBorder="1" applyAlignment="1" applyProtection="1">
      <alignment horizontal="left" vertical="center" indent="1"/>
    </xf>
    <xf numFmtId="0" fontId="0" fillId="4" borderId="18" xfId="0" applyFill="1" applyBorder="1" applyAlignment="1" applyProtection="1">
      <alignment horizontal="left" vertical="center" indent="1"/>
    </xf>
    <xf numFmtId="0" fontId="0" fillId="4" borderId="36" xfId="0" applyFill="1" applyBorder="1" applyAlignment="1" applyProtection="1">
      <alignment horizontal="left" vertical="center" indent="1"/>
    </xf>
    <xf numFmtId="0" fontId="1" fillId="0" borderId="19" xfId="0" applyFont="1" applyBorder="1" applyAlignment="1" applyProtection="1">
      <alignment horizontal="left" wrapText="1" indent="1"/>
    </xf>
    <xf numFmtId="0" fontId="2" fillId="2" borderId="39" xfId="0" applyFont="1" applyFill="1" applyBorder="1" applyAlignment="1" applyProtection="1">
      <alignment horizontal="left" vertical="center" indent="1"/>
    </xf>
    <xf numFmtId="0" fontId="2" fillId="2" borderId="40" xfId="0" applyFont="1" applyFill="1" applyBorder="1" applyAlignment="1" applyProtection="1">
      <alignment horizontal="left" vertical="center" indent="1"/>
    </xf>
    <xf numFmtId="0" fontId="1" fillId="0" borderId="24" xfId="0" applyFont="1" applyBorder="1" applyAlignment="1" applyProtection="1">
      <alignment horizontal="left" wrapText="1" indent="1"/>
    </xf>
    <xf numFmtId="0" fontId="1" fillId="0" borderId="19" xfId="0" applyFont="1" applyBorder="1" applyAlignment="1" applyProtection="1">
      <alignment horizontal="left" vertical="center" wrapText="1" indent="1"/>
    </xf>
    <xf numFmtId="0" fontId="0" fillId="0" borderId="14" xfId="0" applyBorder="1" applyAlignment="1" applyProtection="1">
      <alignment horizontal="left" vertical="center" wrapText="1" indent="1"/>
    </xf>
    <xf numFmtId="0" fontId="1" fillId="0" borderId="24" xfId="0" applyNumberFormat="1" applyFont="1" applyBorder="1" applyAlignment="1" applyProtection="1">
      <alignment horizontal="left" wrapText="1" indent="1"/>
    </xf>
    <xf numFmtId="0" fontId="0" fillId="0" borderId="3" xfId="0" applyNumberFormat="1" applyBorder="1" applyAlignment="1" applyProtection="1">
      <alignment horizontal="left" wrapText="1" indent="1"/>
    </xf>
    <xf numFmtId="0" fontId="0" fillId="0" borderId="22" xfId="0" applyBorder="1" applyAlignment="1" applyProtection="1">
      <alignment horizontal="left" vertical="center" wrapText="1" indent="1"/>
    </xf>
    <xf numFmtId="0" fontId="0" fillId="0" borderId="33" xfId="0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center"/>
    </xf>
    <xf numFmtId="0" fontId="2" fillId="0" borderId="56" xfId="0" applyFont="1" applyBorder="1" applyAlignment="1" applyProtection="1">
      <alignment horizontal="left" vertical="center" wrapText="1" indent="1"/>
    </xf>
    <xf numFmtId="0" fontId="2" fillId="0" borderId="57" xfId="0" applyFont="1" applyBorder="1" applyAlignment="1" applyProtection="1">
      <alignment horizontal="left" vertical="center" wrapText="1" indent="1"/>
    </xf>
    <xf numFmtId="0" fontId="2" fillId="0" borderId="58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17" fillId="0" borderId="58" xfId="0" applyFont="1" applyBorder="1" applyAlignme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left" vertical="center" wrapText="1" indent="1"/>
    </xf>
    <xf numFmtId="0" fontId="1" fillId="0" borderId="24" xfId="0" applyFont="1" applyBorder="1" applyAlignment="1" applyProtection="1">
      <alignment horizontal="left" indent="1"/>
    </xf>
    <xf numFmtId="0" fontId="1" fillId="0" borderId="3" xfId="0" applyFont="1" applyBorder="1" applyAlignment="1" applyProtection="1">
      <alignment horizontal="left" indent="1"/>
    </xf>
    <xf numFmtId="0" fontId="0" fillId="0" borderId="22" xfId="0" applyBorder="1" applyAlignment="1" applyProtection="1">
      <alignment horizontal="left" wrapText="1" indent="1"/>
    </xf>
    <xf numFmtId="0" fontId="0" fillId="0" borderId="33" xfId="0" applyBorder="1" applyAlignment="1" applyProtection="1">
      <alignment horizontal="left" wrapText="1" indent="1"/>
    </xf>
    <xf numFmtId="0" fontId="1" fillId="0" borderId="3" xfId="0" applyNumberFormat="1" applyFont="1" applyBorder="1" applyAlignment="1" applyProtection="1">
      <alignment horizontal="left" wrapText="1" indent="1"/>
    </xf>
    <xf numFmtId="0" fontId="2" fillId="0" borderId="60" xfId="0" applyFont="1" applyBorder="1" applyAlignment="1" applyProtection="1">
      <alignment horizontal="left" vertical="center" wrapText="1" indent="1"/>
    </xf>
    <xf numFmtId="0" fontId="2" fillId="0" borderId="53" xfId="0" applyFont="1" applyBorder="1" applyAlignment="1" applyProtection="1">
      <alignment horizontal="left" vertical="center" wrapText="1" indent="1"/>
    </xf>
    <xf numFmtId="0" fontId="1" fillId="3" borderId="24" xfId="0" applyFont="1" applyFill="1" applyBorder="1" applyAlignment="1" applyProtection="1">
      <alignment horizontal="left" vertical="center" wrapText="1" indent="1"/>
    </xf>
    <xf numFmtId="0" fontId="1" fillId="3" borderId="3" xfId="0" applyFont="1" applyFill="1" applyBorder="1" applyAlignment="1" applyProtection="1">
      <alignment horizontal="left" vertical="center" wrapText="1" indent="1"/>
    </xf>
    <xf numFmtId="0" fontId="0" fillId="0" borderId="27" xfId="0" applyBorder="1" applyAlignment="1" applyProtection="1">
      <alignment horizontal="left" wrapText="1" indent="1"/>
    </xf>
    <xf numFmtId="0" fontId="0" fillId="0" borderId="9" xfId="0" applyBorder="1" applyAlignment="1" applyProtection="1">
      <alignment horizontal="left" wrapText="1" indent="1"/>
    </xf>
    <xf numFmtId="0" fontId="2" fillId="0" borderId="39" xfId="0" applyFont="1" applyBorder="1" applyAlignment="1" applyProtection="1">
      <alignment horizontal="left" vertical="center" wrapText="1" indent="1"/>
    </xf>
    <xf numFmtId="0" fontId="2" fillId="0" borderId="40" xfId="0" applyFont="1" applyBorder="1" applyAlignment="1" applyProtection="1">
      <alignment horizontal="left" vertical="center" wrapText="1" indent="1"/>
    </xf>
    <xf numFmtId="0" fontId="1" fillId="0" borderId="3" xfId="0" applyFont="1" applyBorder="1" applyAlignment="1" applyProtection="1">
      <alignment horizontal="left" wrapText="1" indent="1"/>
    </xf>
    <xf numFmtId="0" fontId="1" fillId="3" borderId="24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 indent="1"/>
    </xf>
    <xf numFmtId="0" fontId="2" fillId="2" borderId="15" xfId="0" applyFont="1" applyFill="1" applyBorder="1" applyAlignment="1" applyProtection="1">
      <alignment horizontal="left" vertical="center" wrapText="1" indent="1"/>
    </xf>
    <xf numFmtId="0" fontId="2" fillId="2" borderId="38" xfId="0" applyFont="1" applyFill="1" applyBorder="1" applyAlignment="1" applyProtection="1">
      <alignment horizontal="left" vertical="center" wrapText="1" indent="1"/>
    </xf>
    <xf numFmtId="0" fontId="1" fillId="5" borderId="24" xfId="0" applyFont="1" applyFill="1" applyBorder="1" applyAlignment="1" applyProtection="1">
      <alignment horizontal="left" wrapText="1" indent="1"/>
      <protection locked="0"/>
    </xf>
    <xf numFmtId="0" fontId="1" fillId="5" borderId="3" xfId="0" applyFont="1" applyFill="1" applyBorder="1" applyAlignment="1" applyProtection="1">
      <alignment horizontal="left" wrapText="1" indent="1"/>
      <protection locked="0"/>
    </xf>
    <xf numFmtId="0" fontId="2" fillId="0" borderId="35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left" vertical="center" indent="1"/>
    </xf>
    <xf numFmtId="0" fontId="1" fillId="4" borderId="49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50" xfId="0" applyFont="1" applyFill="1" applyBorder="1" applyAlignment="1" applyProtection="1">
      <alignment horizontal="center" vertical="center"/>
    </xf>
    <xf numFmtId="0" fontId="10" fillId="7" borderId="46" xfId="0" applyFont="1" applyFill="1" applyBorder="1" applyAlignment="1" applyProtection="1">
      <alignment horizontal="left" vertical="center" indent="1"/>
    </xf>
    <xf numFmtId="0" fontId="10" fillId="7" borderId="0" xfId="0" applyFont="1" applyFill="1" applyBorder="1" applyAlignment="1" applyProtection="1">
      <alignment horizontal="left" vertical="center" indent="1"/>
    </xf>
    <xf numFmtId="0" fontId="10" fillId="7" borderId="47" xfId="0" applyFont="1" applyFill="1" applyBorder="1" applyAlignment="1" applyProtection="1">
      <alignment horizontal="left" vertical="center" indent="1"/>
    </xf>
    <xf numFmtId="0" fontId="1" fillId="5" borderId="10" xfId="0" applyFont="1" applyFill="1" applyBorder="1" applyAlignment="1" applyProtection="1">
      <alignment horizontal="left" vertical="center" indent="1"/>
      <protection locked="0"/>
    </xf>
    <xf numFmtId="0" fontId="1" fillId="5" borderId="17" xfId="0" applyFont="1" applyFill="1" applyBorder="1" applyAlignment="1" applyProtection="1">
      <alignment horizontal="left" vertical="center" indent="1"/>
      <protection locked="0"/>
    </xf>
    <xf numFmtId="0" fontId="1" fillId="5" borderId="21" xfId="0" applyFont="1" applyFill="1" applyBorder="1" applyAlignment="1" applyProtection="1">
      <alignment horizontal="left" vertical="center" indent="1"/>
      <protection locked="0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1" fillId="5" borderId="2" xfId="0" applyFont="1" applyFill="1" applyBorder="1" applyAlignment="1" applyProtection="1">
      <alignment horizontal="left" vertical="center" indent="1"/>
      <protection locked="0"/>
    </xf>
    <xf numFmtId="0" fontId="1" fillId="5" borderId="25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wrapText="1" indent="1"/>
    </xf>
    <xf numFmtId="0" fontId="2" fillId="0" borderId="16" xfId="0" applyFont="1" applyFill="1" applyBorder="1" applyAlignment="1" applyProtection="1">
      <alignment horizontal="left" vertical="center" wrapText="1" indent="1"/>
    </xf>
    <xf numFmtId="0" fontId="2" fillId="0" borderId="29" xfId="0" applyFont="1" applyFill="1" applyBorder="1" applyAlignment="1" applyProtection="1">
      <alignment horizontal="left" vertical="center" wrapText="1" indent="1"/>
    </xf>
    <xf numFmtId="0" fontId="1" fillId="5" borderId="3" xfId="0" applyFont="1" applyFill="1" applyBorder="1" applyAlignment="1" applyProtection="1">
      <alignment horizontal="left" vertical="center" indent="1"/>
      <protection locked="0"/>
    </xf>
    <xf numFmtId="0" fontId="0" fillId="4" borderId="45" xfId="0" applyFill="1" applyBorder="1" applyProtection="1"/>
    <xf numFmtId="0" fontId="0" fillId="4" borderId="4" xfId="0" applyFill="1" applyBorder="1" applyProtection="1"/>
    <xf numFmtId="0" fontId="0" fillId="4" borderId="23" xfId="0" applyFill="1" applyBorder="1" applyProtection="1"/>
    <xf numFmtId="0" fontId="9" fillId="4" borderId="45" xfId="0" applyFont="1" applyFill="1" applyBorder="1" applyAlignment="1" applyProtection="1">
      <alignment horizontal="left" indent="1"/>
    </xf>
    <xf numFmtId="0" fontId="9" fillId="4" borderId="4" xfId="0" applyFont="1" applyFill="1" applyBorder="1" applyAlignment="1" applyProtection="1">
      <alignment horizontal="left" indent="1"/>
    </xf>
    <xf numFmtId="0" fontId="9" fillId="4" borderId="23" xfId="0" applyFont="1" applyFill="1" applyBorder="1" applyAlignment="1" applyProtection="1">
      <alignment horizontal="left" indent="1"/>
    </xf>
    <xf numFmtId="0" fontId="1" fillId="0" borderId="22" xfId="0" applyFont="1" applyBorder="1" applyAlignment="1" applyProtection="1">
      <alignment horizontal="left" indent="1"/>
    </xf>
    <xf numFmtId="0" fontId="1" fillId="0" borderId="33" xfId="0" applyFont="1" applyBorder="1" applyAlignment="1" applyProtection="1">
      <alignment horizontal="left" indent="1"/>
    </xf>
    <xf numFmtId="0" fontId="2" fillId="5" borderId="34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2" fillId="5" borderId="30" xfId="0" applyFont="1" applyFill="1" applyBorder="1" applyAlignment="1" applyProtection="1">
      <alignment horizontal="left" vertical="center" indent="1"/>
      <protection locked="0"/>
    </xf>
    <xf numFmtId="0" fontId="1" fillId="0" borderId="34" xfId="0" applyFont="1" applyBorder="1" applyAlignment="1" applyProtection="1">
      <alignment horizontal="left" vertical="center" indent="1"/>
    </xf>
    <xf numFmtId="0" fontId="3" fillId="0" borderId="34" xfId="0" applyFont="1" applyBorder="1" applyAlignment="1" applyProtection="1">
      <alignment horizontal="left" vertical="center" indent="1"/>
    </xf>
    <xf numFmtId="0" fontId="1" fillId="0" borderId="48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0" fillId="0" borderId="22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wrapText="1"/>
    </xf>
    <xf numFmtId="0" fontId="1" fillId="2" borderId="3" xfId="0" applyFont="1" applyFill="1" applyBorder="1" applyAlignment="1" applyProtection="1">
      <alignment wrapText="1"/>
    </xf>
    <xf numFmtId="0" fontId="1" fillId="0" borderId="24" xfId="0" applyFont="1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left" vertical="center" wrapText="1" indent="1"/>
    </xf>
    <xf numFmtId="0" fontId="2" fillId="2" borderId="16" xfId="0" applyFont="1" applyFill="1" applyBorder="1" applyAlignment="1" applyProtection="1">
      <alignment horizontal="left" vertical="center" wrapText="1" indent="1"/>
    </xf>
    <xf numFmtId="0" fontId="2" fillId="2" borderId="29" xfId="0" applyFont="1" applyFill="1" applyBorder="1" applyAlignment="1" applyProtection="1">
      <alignment horizontal="left" vertical="center" wrapText="1" indent="1"/>
    </xf>
    <xf numFmtId="0" fontId="1" fillId="0" borderId="28" xfId="0" applyFont="1" applyBorder="1" applyAlignment="1" applyProtection="1">
      <alignment horizontal="left" wrapText="1" indent="1"/>
    </xf>
    <xf numFmtId="0" fontId="0" fillId="0" borderId="13" xfId="0" applyBorder="1" applyAlignment="1" applyProtection="1">
      <alignment horizontal="left" wrapText="1" indent="1"/>
    </xf>
    <xf numFmtId="0" fontId="2" fillId="0" borderId="43" xfId="0" applyFont="1" applyBorder="1" applyAlignment="1" applyProtection="1">
      <alignment horizontal="left" vertical="center" wrapText="1" indent="1"/>
    </xf>
    <xf numFmtId="0" fontId="2" fillId="0" borderId="44" xfId="0" applyFont="1" applyBorder="1" applyAlignment="1" applyProtection="1">
      <alignment horizontal="left" vertical="center" wrapText="1" indent="1"/>
    </xf>
    <xf numFmtId="0" fontId="1" fillId="0" borderId="22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59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5" borderId="0" xfId="0" applyFont="1" applyFill="1" applyBorder="1" applyAlignment="1" applyProtection="1">
      <alignment horizontal="left" vertical="top" wrapText="1" indent="1"/>
      <protection locked="0"/>
    </xf>
    <xf numFmtId="0" fontId="1" fillId="5" borderId="1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top" wrapText="1" indent="1"/>
      <protection locked="0"/>
    </xf>
    <xf numFmtId="0" fontId="2" fillId="0" borderId="0" xfId="0" applyFont="1" applyBorder="1" applyAlignment="1" applyProtection="1">
      <alignment horizontal="left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11" xfId="0" applyFont="1" applyBorder="1" applyAlignment="1">
      <alignment horizontal="left" vertical="center" wrapText="1" indent="1"/>
    </xf>
    <xf numFmtId="0" fontId="14" fillId="5" borderId="1" xfId="0" applyFont="1" applyFill="1" applyBorder="1" applyAlignment="1" applyProtection="1">
      <alignment horizontal="left" vertical="center" wrapText="1" indent="1"/>
      <protection locked="0"/>
    </xf>
    <xf numFmtId="0" fontId="14" fillId="5" borderId="2" xfId="0" applyFont="1" applyFill="1" applyBorder="1" applyAlignment="1" applyProtection="1">
      <alignment horizontal="left" vertical="center" wrapText="1" indent="1"/>
      <protection locked="0"/>
    </xf>
    <xf numFmtId="0" fontId="14" fillId="5" borderId="3" xfId="0" applyFont="1" applyFill="1" applyBorder="1" applyAlignment="1" applyProtection="1">
      <alignment horizontal="left" vertical="center" wrapText="1" indent="1"/>
      <protection locked="0"/>
    </xf>
    <xf numFmtId="14" fontId="1" fillId="3" borderId="62" xfId="0" applyNumberFormat="1" applyFont="1" applyFill="1" applyBorder="1" applyAlignment="1" applyProtection="1">
      <alignment horizontal="left" indent="1"/>
      <protection locked="0"/>
    </xf>
    <xf numFmtId="14" fontId="1" fillId="3" borderId="0" xfId="0" applyNumberFormat="1" applyFont="1" applyFill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/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</cellXfs>
  <cellStyles count="4">
    <cellStyle name="Euro" xfId="1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FFFFCC"/>
      <color rgb="FFFFFF99"/>
      <color rgb="FFFFD1D1"/>
      <color rgb="FFFFEA93"/>
      <color rgb="FFFFD5D5"/>
      <color rgb="FFFFC9C9"/>
      <color rgb="FFFFCDCD"/>
      <color rgb="FFFFDDDD"/>
      <color rgb="FFFFD9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119"/>
  <sheetViews>
    <sheetView showGridLines="0" tabSelected="1" zoomScale="115" zoomScaleNormal="115" workbookViewId="0">
      <pane xSplit="12" ySplit="29" topLeftCell="M45" activePane="bottomRight" state="frozen"/>
      <selection pane="topRight" activeCell="M1" sqref="M1"/>
      <selection pane="bottomLeft" activeCell="A24" sqref="A24"/>
      <selection pane="bottomRight" activeCell="C86" sqref="C86:J90"/>
    </sheetView>
  </sheetViews>
  <sheetFormatPr baseColWidth="10" defaultColWidth="0" defaultRowHeight="13.2" x14ac:dyDescent="0.25"/>
  <cols>
    <col min="1" max="1" width="21" style="4" customWidth="1"/>
    <col min="2" max="2" width="10.5546875" style="4" customWidth="1"/>
    <col min="3" max="3" width="16.5546875" style="4" customWidth="1"/>
    <col min="4" max="4" width="16.109375" style="4" customWidth="1"/>
    <col min="5" max="5" width="15.6640625" style="4" customWidth="1"/>
    <col min="6" max="6" width="15.6640625" style="13" customWidth="1"/>
    <col min="7" max="9" width="15.6640625" style="4" customWidth="1"/>
    <col min="10" max="10" width="16.44140625" style="4" customWidth="1"/>
    <col min="11" max="12" width="15.6640625" style="4" customWidth="1"/>
    <col min="13" max="13" width="6.109375" style="4" customWidth="1"/>
    <col min="14" max="17" width="0" style="4" hidden="1" customWidth="1"/>
    <col min="18" max="16384" width="11.44140625" style="4" hidden="1"/>
  </cols>
  <sheetData>
    <row r="1" spans="1:17" ht="24.9" customHeight="1" x14ac:dyDescent="0.25">
      <c r="A1" s="234" t="s">
        <v>108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</row>
    <row r="2" spans="1:17" ht="20.100000000000001" customHeight="1" x14ac:dyDescent="0.25">
      <c r="A2" s="229" t="s">
        <v>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7" s="50" customFormat="1" ht="18" customHeight="1" x14ac:dyDescent="0.25">
      <c r="A3" s="260" t="s">
        <v>123</v>
      </c>
      <c r="B3" s="261"/>
      <c r="C3" s="256"/>
      <c r="D3" s="256"/>
      <c r="E3" s="256"/>
      <c r="F3" s="257"/>
      <c r="G3" s="258" t="s">
        <v>124</v>
      </c>
      <c r="H3" s="259"/>
      <c r="I3" s="255"/>
      <c r="J3" s="255"/>
      <c r="K3" s="255"/>
      <c r="L3" s="255"/>
    </row>
    <row r="4" spans="1:17" s="50" customFormat="1" ht="20.100000000000001" customHeight="1" x14ac:dyDescent="0.25">
      <c r="A4" s="62" t="s">
        <v>109</v>
      </c>
      <c r="B4" s="63"/>
      <c r="C4" s="64"/>
      <c r="D4" s="64"/>
      <c r="E4" s="64"/>
      <c r="F4" s="65"/>
      <c r="G4" s="243" t="s">
        <v>63</v>
      </c>
      <c r="H4" s="244"/>
      <c r="I4" s="244"/>
      <c r="J4" s="244"/>
      <c r="K4" s="244"/>
      <c r="L4" s="245"/>
    </row>
    <row r="5" spans="1:17" ht="14.25" customHeight="1" x14ac:dyDescent="0.25">
      <c r="A5" s="56" t="s">
        <v>118</v>
      </c>
      <c r="B5" s="57"/>
      <c r="C5" s="237"/>
      <c r="D5" s="238"/>
      <c r="E5" s="238"/>
      <c r="F5" s="239"/>
      <c r="G5" s="176" t="s">
        <v>125</v>
      </c>
      <c r="H5" s="177"/>
      <c r="I5" s="59"/>
      <c r="J5" s="188" t="s">
        <v>68</v>
      </c>
      <c r="K5" s="189"/>
      <c r="L5" s="190"/>
    </row>
    <row r="6" spans="1:17" ht="12.75" customHeight="1" x14ac:dyDescent="0.25">
      <c r="A6" s="69" t="s">
        <v>119</v>
      </c>
      <c r="B6" s="66"/>
      <c r="C6" s="240"/>
      <c r="D6" s="241"/>
      <c r="E6" s="241"/>
      <c r="F6" s="242"/>
      <c r="G6" s="178" t="s">
        <v>126</v>
      </c>
      <c r="H6" s="179"/>
      <c r="I6" s="93"/>
      <c r="J6" s="231"/>
      <c r="K6" s="232"/>
      <c r="L6" s="233"/>
    </row>
    <row r="7" spans="1:17" ht="13.5" customHeight="1" x14ac:dyDescent="0.25">
      <c r="A7" s="69" t="s">
        <v>120</v>
      </c>
      <c r="B7" s="66"/>
      <c r="C7" s="240"/>
      <c r="D7" s="241"/>
      <c r="E7" s="246"/>
      <c r="F7" s="68"/>
      <c r="G7" s="178" t="s">
        <v>66</v>
      </c>
      <c r="H7" s="179"/>
      <c r="I7" s="180"/>
      <c r="J7" s="181"/>
      <c r="K7" s="181"/>
      <c r="L7" s="181"/>
    </row>
    <row r="8" spans="1:17" ht="12.75" customHeight="1" x14ac:dyDescent="0.25">
      <c r="A8" s="69" t="s">
        <v>121</v>
      </c>
      <c r="B8" s="66"/>
      <c r="C8" s="30"/>
      <c r="D8" s="247"/>
      <c r="E8" s="248"/>
      <c r="F8" s="249"/>
      <c r="G8" s="178" t="s">
        <v>127</v>
      </c>
      <c r="H8" s="179"/>
      <c r="I8" s="92"/>
      <c r="J8" s="4" t="s">
        <v>2</v>
      </c>
      <c r="K8" s="147"/>
      <c r="L8" s="67"/>
    </row>
    <row r="9" spans="1:17" ht="12.75" customHeight="1" x14ac:dyDescent="0.25">
      <c r="A9" s="69" t="s">
        <v>122</v>
      </c>
      <c r="B9" s="66"/>
      <c r="C9" s="30"/>
      <c r="D9" s="70" t="s">
        <v>54</v>
      </c>
      <c r="E9" s="32"/>
      <c r="F9" s="71"/>
      <c r="G9" s="178" t="s">
        <v>128</v>
      </c>
      <c r="H9" s="179"/>
      <c r="I9" s="94"/>
      <c r="J9" s="182" t="s">
        <v>67</v>
      </c>
      <c r="K9" s="183"/>
      <c r="L9" s="184"/>
    </row>
    <row r="10" spans="1:17" ht="12.75" customHeight="1" x14ac:dyDescent="0.25">
      <c r="A10" s="253" t="s">
        <v>16</v>
      </c>
      <c r="B10" s="254"/>
      <c r="C10" s="58" t="s">
        <v>18</v>
      </c>
      <c r="D10" s="250" t="str">
        <f>VLOOKUP(C10,Matrix_Anteil,2,FALSE)</f>
        <v>?</v>
      </c>
      <c r="E10" s="251"/>
      <c r="F10" s="252"/>
      <c r="G10" s="178" t="s">
        <v>129</v>
      </c>
      <c r="H10" s="179"/>
      <c r="I10" s="95"/>
      <c r="J10" s="185"/>
      <c r="K10" s="186"/>
      <c r="L10" s="187"/>
    </row>
    <row r="11" spans="1:17" s="17" customFormat="1" ht="24.9" customHeight="1" x14ac:dyDescent="0.25">
      <c r="A11" s="161" t="s">
        <v>84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  <c r="O11" s="72"/>
      <c r="Q11" s="73"/>
    </row>
    <row r="12" spans="1:17" s="17" customFormat="1" ht="24.9" customHeight="1" x14ac:dyDescent="0.25">
      <c r="A12" s="161" t="s">
        <v>71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3"/>
      <c r="O12" s="72"/>
      <c r="Q12" s="73"/>
    </row>
    <row r="13" spans="1:17" ht="12.9" customHeight="1" x14ac:dyDescent="0.25">
      <c r="A13" s="166" t="s">
        <v>75</v>
      </c>
      <c r="B13" s="167"/>
      <c r="C13" s="44">
        <v>1</v>
      </c>
      <c r="D13" s="44">
        <v>2</v>
      </c>
      <c r="E13" s="44">
        <v>3</v>
      </c>
      <c r="F13" s="44">
        <v>4</v>
      </c>
      <c r="G13" s="44">
        <v>5</v>
      </c>
      <c r="H13" s="44">
        <v>6</v>
      </c>
      <c r="I13" s="44">
        <v>7</v>
      </c>
      <c r="J13" s="44">
        <v>8</v>
      </c>
      <c r="K13" s="44">
        <v>9</v>
      </c>
      <c r="L13" s="45">
        <v>10</v>
      </c>
      <c r="O13" s="17"/>
      <c r="Q13" s="74"/>
    </row>
    <row r="14" spans="1:17" ht="12.9" customHeight="1" x14ac:dyDescent="0.25">
      <c r="A14" s="164" t="s">
        <v>73</v>
      </c>
      <c r="B14" s="165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7" ht="12.9" customHeight="1" x14ac:dyDescent="0.25">
      <c r="A15" s="164" t="s">
        <v>74</v>
      </c>
      <c r="B15" s="165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7" ht="12.9" hidden="1" customHeight="1" x14ac:dyDescent="0.25">
      <c r="A16" s="150" t="s">
        <v>165</v>
      </c>
      <c r="B16" s="151"/>
      <c r="C16" s="152" t="str">
        <f>IF(C14="","",EOMONTH(C14,-1)+1)</f>
        <v/>
      </c>
      <c r="D16" s="152" t="str">
        <f t="shared" ref="D16:L16" si="0">IF(D14="","",EOMONTH(D14,-1)+1)</f>
        <v/>
      </c>
      <c r="E16" s="152" t="str">
        <f t="shared" si="0"/>
        <v/>
      </c>
      <c r="F16" s="152" t="str">
        <f t="shared" si="0"/>
        <v/>
      </c>
      <c r="G16" s="152" t="str">
        <f t="shared" si="0"/>
        <v/>
      </c>
      <c r="H16" s="152" t="str">
        <f t="shared" si="0"/>
        <v/>
      </c>
      <c r="I16" s="152" t="str">
        <f t="shared" si="0"/>
        <v/>
      </c>
      <c r="J16" s="152" t="str">
        <f t="shared" si="0"/>
        <v/>
      </c>
      <c r="K16" s="152" t="str">
        <f t="shared" si="0"/>
        <v/>
      </c>
      <c r="L16" s="152" t="str">
        <f t="shared" si="0"/>
        <v/>
      </c>
    </row>
    <row r="17" spans="1:12" ht="12.9" hidden="1" customHeight="1" x14ac:dyDescent="0.25">
      <c r="A17" s="170" t="s">
        <v>166</v>
      </c>
      <c r="B17" s="171"/>
      <c r="C17" s="152" t="str">
        <f>IF(C14="","",EOMONTH(C14,0))</f>
        <v/>
      </c>
      <c r="D17" s="152" t="str">
        <f t="shared" ref="D17:L17" si="1">IF(D14="","",EOMONTH(D14,0))</f>
        <v/>
      </c>
      <c r="E17" s="152" t="str">
        <f t="shared" si="1"/>
        <v/>
      </c>
      <c r="F17" s="152" t="str">
        <f t="shared" si="1"/>
        <v/>
      </c>
      <c r="G17" s="152" t="str">
        <f t="shared" si="1"/>
        <v/>
      </c>
      <c r="H17" s="152" t="str">
        <f t="shared" si="1"/>
        <v/>
      </c>
      <c r="I17" s="152" t="str">
        <f t="shared" si="1"/>
        <v/>
      </c>
      <c r="J17" s="152" t="str">
        <f t="shared" si="1"/>
        <v/>
      </c>
      <c r="K17" s="152" t="str">
        <f t="shared" si="1"/>
        <v/>
      </c>
      <c r="L17" s="152" t="str">
        <f t="shared" si="1"/>
        <v/>
      </c>
    </row>
    <row r="18" spans="1:12" ht="12.9" hidden="1" customHeight="1" x14ac:dyDescent="0.25">
      <c r="A18" s="170" t="s">
        <v>167</v>
      </c>
      <c r="B18" s="171"/>
      <c r="C18" s="153" t="str">
        <f t="shared" ref="C18:L18" si="2">IF(C14="","",DATEDIF(C16,C17,"d")+1)</f>
        <v/>
      </c>
      <c r="D18" s="153" t="str">
        <f t="shared" si="2"/>
        <v/>
      </c>
      <c r="E18" s="153" t="str">
        <f t="shared" si="2"/>
        <v/>
      </c>
      <c r="F18" s="153" t="str">
        <f t="shared" si="2"/>
        <v/>
      </c>
      <c r="G18" s="153" t="str">
        <f t="shared" si="2"/>
        <v/>
      </c>
      <c r="H18" s="153" t="str">
        <f t="shared" si="2"/>
        <v/>
      </c>
      <c r="I18" s="153" t="str">
        <f t="shared" si="2"/>
        <v/>
      </c>
      <c r="J18" s="153" t="str">
        <f t="shared" si="2"/>
        <v/>
      </c>
      <c r="K18" s="153" t="str">
        <f t="shared" si="2"/>
        <v/>
      </c>
      <c r="L18" s="153" t="str">
        <f t="shared" si="2"/>
        <v/>
      </c>
    </row>
    <row r="19" spans="1:12" ht="12.9" hidden="1" customHeight="1" x14ac:dyDescent="0.25">
      <c r="A19" s="170" t="s">
        <v>168</v>
      </c>
      <c r="B19" s="171"/>
      <c r="C19" s="153" t="str">
        <f t="shared" ref="C19:L19" si="3">IF(C14="","",DATEDIF(C14,C17,"d")+1)</f>
        <v/>
      </c>
      <c r="D19" s="153" t="str">
        <f t="shared" si="3"/>
        <v/>
      </c>
      <c r="E19" s="153" t="str">
        <f t="shared" si="3"/>
        <v/>
      </c>
      <c r="F19" s="153" t="str">
        <f t="shared" si="3"/>
        <v/>
      </c>
      <c r="G19" s="153" t="str">
        <f t="shared" si="3"/>
        <v/>
      </c>
      <c r="H19" s="153" t="str">
        <f t="shared" si="3"/>
        <v/>
      </c>
      <c r="I19" s="153" t="str">
        <f t="shared" si="3"/>
        <v/>
      </c>
      <c r="J19" s="153" t="str">
        <f t="shared" si="3"/>
        <v/>
      </c>
      <c r="K19" s="153" t="str">
        <f t="shared" si="3"/>
        <v/>
      </c>
      <c r="L19" s="153" t="str">
        <f t="shared" si="3"/>
        <v/>
      </c>
    </row>
    <row r="20" spans="1:12" ht="12.9" hidden="1" customHeight="1" x14ac:dyDescent="0.25">
      <c r="A20" s="170" t="s">
        <v>169</v>
      </c>
      <c r="B20" s="171"/>
      <c r="C20" s="153" t="str">
        <f>IF(C14="","",C19/C18)</f>
        <v/>
      </c>
      <c r="D20" s="153" t="str">
        <f t="shared" ref="D20:L20" si="4">IF(D14="","",D19/D18)</f>
        <v/>
      </c>
      <c r="E20" s="153" t="str">
        <f t="shared" si="4"/>
        <v/>
      </c>
      <c r="F20" s="153" t="str">
        <f t="shared" si="4"/>
        <v/>
      </c>
      <c r="G20" s="153" t="str">
        <f t="shared" si="4"/>
        <v/>
      </c>
      <c r="H20" s="153" t="str">
        <f t="shared" si="4"/>
        <v/>
      </c>
      <c r="I20" s="153" t="str">
        <f t="shared" si="4"/>
        <v/>
      </c>
      <c r="J20" s="153" t="str">
        <f t="shared" si="4"/>
        <v/>
      </c>
      <c r="K20" s="153" t="str">
        <f t="shared" si="4"/>
        <v/>
      </c>
      <c r="L20" s="153" t="str">
        <f t="shared" si="4"/>
        <v/>
      </c>
    </row>
    <row r="21" spans="1:12" ht="12.9" hidden="1" customHeight="1" x14ac:dyDescent="0.25">
      <c r="A21" s="172" t="s">
        <v>170</v>
      </c>
      <c r="B21" s="173"/>
      <c r="C21" s="154" t="str">
        <f>IF(C14="","",C17+1)</f>
        <v/>
      </c>
      <c r="D21" s="154" t="str">
        <f t="shared" ref="D21:L21" si="5">IF(D14="","",D17+1)</f>
        <v/>
      </c>
      <c r="E21" s="154" t="str">
        <f t="shared" si="5"/>
        <v/>
      </c>
      <c r="F21" s="154" t="str">
        <f t="shared" si="5"/>
        <v/>
      </c>
      <c r="G21" s="154" t="str">
        <f t="shared" si="5"/>
        <v/>
      </c>
      <c r="H21" s="154" t="str">
        <f t="shared" si="5"/>
        <v/>
      </c>
      <c r="I21" s="154" t="str">
        <f t="shared" si="5"/>
        <v/>
      </c>
      <c r="J21" s="154" t="str">
        <f t="shared" si="5"/>
        <v/>
      </c>
      <c r="K21" s="154" t="str">
        <f t="shared" si="5"/>
        <v/>
      </c>
      <c r="L21" s="154" t="str">
        <f t="shared" si="5"/>
        <v/>
      </c>
    </row>
    <row r="22" spans="1:12" ht="12.9" hidden="1" customHeight="1" x14ac:dyDescent="0.25">
      <c r="A22" s="172" t="s">
        <v>171</v>
      </c>
      <c r="B22" s="173"/>
      <c r="C22" s="154" t="str">
        <f>IF(C14="","",C24-1)</f>
        <v/>
      </c>
      <c r="D22" s="154" t="str">
        <f t="shared" ref="D22:L22" si="6">IF(D14="","",D24-1)</f>
        <v/>
      </c>
      <c r="E22" s="154" t="str">
        <f t="shared" si="6"/>
        <v/>
      </c>
      <c r="F22" s="154" t="str">
        <f t="shared" si="6"/>
        <v/>
      </c>
      <c r="G22" s="154" t="str">
        <f t="shared" si="6"/>
        <v/>
      </c>
      <c r="H22" s="154" t="str">
        <f t="shared" si="6"/>
        <v/>
      </c>
      <c r="I22" s="154" t="str">
        <f t="shared" si="6"/>
        <v/>
      </c>
      <c r="J22" s="154" t="str">
        <f t="shared" si="6"/>
        <v/>
      </c>
      <c r="K22" s="154" t="str">
        <f t="shared" si="6"/>
        <v/>
      </c>
      <c r="L22" s="154" t="str">
        <f t="shared" si="6"/>
        <v/>
      </c>
    </row>
    <row r="23" spans="1:12" ht="12.9" hidden="1" customHeight="1" x14ac:dyDescent="0.25">
      <c r="A23" s="172" t="s">
        <v>172</v>
      </c>
      <c r="B23" s="173"/>
      <c r="C23" s="155" t="str">
        <f>IF(C14="","",IFERROR(DATEDIF(C21,C22,"m")+1,DATEDIF(C22,C21,"m")*-1))</f>
        <v/>
      </c>
      <c r="D23" s="155" t="str">
        <f t="shared" ref="D23:L23" si="7">IF(D14="","",IFERROR(DATEDIF(D21,D22,"m")+1,DATEDIF(D22,D21,"m")*-1))</f>
        <v/>
      </c>
      <c r="E23" s="155" t="str">
        <f t="shared" si="7"/>
        <v/>
      </c>
      <c r="F23" s="155" t="str">
        <f t="shared" si="7"/>
        <v/>
      </c>
      <c r="G23" s="155" t="str">
        <f t="shared" si="7"/>
        <v/>
      </c>
      <c r="H23" s="155" t="str">
        <f t="shared" si="7"/>
        <v/>
      </c>
      <c r="I23" s="155" t="str">
        <f t="shared" si="7"/>
        <v/>
      </c>
      <c r="J23" s="155" t="str">
        <f t="shared" si="7"/>
        <v/>
      </c>
      <c r="K23" s="155" t="str">
        <f t="shared" si="7"/>
        <v/>
      </c>
      <c r="L23" s="155" t="str">
        <f t="shared" si="7"/>
        <v/>
      </c>
    </row>
    <row r="24" spans="1:12" ht="12.9" hidden="1" customHeight="1" x14ac:dyDescent="0.25">
      <c r="A24" s="156" t="s">
        <v>173</v>
      </c>
      <c r="B24" s="157"/>
      <c r="C24" s="158" t="str">
        <f>IF(C14="","",EOMONTH(C15,-1)+1)</f>
        <v/>
      </c>
      <c r="D24" s="158" t="str">
        <f t="shared" ref="D24:L24" si="8">IF(D14="","",EOMONTH(D15,-1)+1)</f>
        <v/>
      </c>
      <c r="E24" s="158" t="str">
        <f t="shared" si="8"/>
        <v/>
      </c>
      <c r="F24" s="158" t="str">
        <f t="shared" si="8"/>
        <v/>
      </c>
      <c r="G24" s="158" t="str">
        <f t="shared" si="8"/>
        <v/>
      </c>
      <c r="H24" s="158" t="str">
        <f t="shared" si="8"/>
        <v/>
      </c>
      <c r="I24" s="158" t="str">
        <f t="shared" si="8"/>
        <v/>
      </c>
      <c r="J24" s="158" t="str">
        <f t="shared" si="8"/>
        <v/>
      </c>
      <c r="K24" s="158" t="str">
        <f t="shared" si="8"/>
        <v/>
      </c>
      <c r="L24" s="158" t="str">
        <f t="shared" si="8"/>
        <v/>
      </c>
    </row>
    <row r="25" spans="1:12" ht="12.9" hidden="1" customHeight="1" x14ac:dyDescent="0.25">
      <c r="A25" s="174" t="s">
        <v>174</v>
      </c>
      <c r="B25" s="175"/>
      <c r="C25" s="158" t="str">
        <f>IF(C14="","",EOMONTH(C15,0))</f>
        <v/>
      </c>
      <c r="D25" s="158" t="str">
        <f t="shared" ref="D25:L25" si="9">IF(D14="","",EOMONTH(D15,0))</f>
        <v/>
      </c>
      <c r="E25" s="158" t="str">
        <f t="shared" si="9"/>
        <v/>
      </c>
      <c r="F25" s="158" t="str">
        <f t="shared" si="9"/>
        <v/>
      </c>
      <c r="G25" s="158" t="str">
        <f t="shared" si="9"/>
        <v/>
      </c>
      <c r="H25" s="158" t="str">
        <f t="shared" si="9"/>
        <v/>
      </c>
      <c r="I25" s="158" t="str">
        <f t="shared" si="9"/>
        <v/>
      </c>
      <c r="J25" s="158" t="str">
        <f t="shared" si="9"/>
        <v/>
      </c>
      <c r="K25" s="158" t="str">
        <f t="shared" si="9"/>
        <v/>
      </c>
      <c r="L25" s="158" t="str">
        <f t="shared" si="9"/>
        <v/>
      </c>
    </row>
    <row r="26" spans="1:12" ht="12.9" hidden="1" customHeight="1" x14ac:dyDescent="0.25">
      <c r="A26" s="174" t="s">
        <v>175</v>
      </c>
      <c r="B26" s="175"/>
      <c r="C26" s="159" t="str">
        <f t="shared" ref="C26:L26" si="10">IF(C14="","",DATEDIF(C24,C25,"d")+1)</f>
        <v/>
      </c>
      <c r="D26" s="159" t="str">
        <f t="shared" si="10"/>
        <v/>
      </c>
      <c r="E26" s="159" t="str">
        <f t="shared" si="10"/>
        <v/>
      </c>
      <c r="F26" s="159" t="str">
        <f t="shared" si="10"/>
        <v/>
      </c>
      <c r="G26" s="159" t="str">
        <f t="shared" si="10"/>
        <v/>
      </c>
      <c r="H26" s="159" t="str">
        <f t="shared" si="10"/>
        <v/>
      </c>
      <c r="I26" s="159" t="str">
        <f t="shared" si="10"/>
        <v/>
      </c>
      <c r="J26" s="159" t="str">
        <f t="shared" si="10"/>
        <v/>
      </c>
      <c r="K26" s="159" t="str">
        <f t="shared" si="10"/>
        <v/>
      </c>
      <c r="L26" s="159" t="str">
        <f t="shared" si="10"/>
        <v/>
      </c>
    </row>
    <row r="27" spans="1:12" ht="12.9" hidden="1" customHeight="1" x14ac:dyDescent="0.25">
      <c r="A27" s="156" t="s">
        <v>176</v>
      </c>
      <c r="B27" s="157"/>
      <c r="C27" s="159" t="str">
        <f t="shared" ref="C27:L27" si="11">IF(C14="","",DATEDIF(C24,C15,"d")+1)</f>
        <v/>
      </c>
      <c r="D27" s="159" t="str">
        <f t="shared" si="11"/>
        <v/>
      </c>
      <c r="E27" s="159" t="str">
        <f t="shared" si="11"/>
        <v/>
      </c>
      <c r="F27" s="159" t="str">
        <f t="shared" si="11"/>
        <v/>
      </c>
      <c r="G27" s="159" t="str">
        <f t="shared" si="11"/>
        <v/>
      </c>
      <c r="H27" s="159" t="str">
        <f t="shared" si="11"/>
        <v/>
      </c>
      <c r="I27" s="159" t="str">
        <f t="shared" si="11"/>
        <v/>
      </c>
      <c r="J27" s="159" t="str">
        <f t="shared" si="11"/>
        <v/>
      </c>
      <c r="K27" s="159" t="str">
        <f t="shared" si="11"/>
        <v/>
      </c>
      <c r="L27" s="159" t="str">
        <f t="shared" si="11"/>
        <v/>
      </c>
    </row>
    <row r="28" spans="1:12" ht="12.9" hidden="1" customHeight="1" x14ac:dyDescent="0.25">
      <c r="A28" s="156" t="s">
        <v>177</v>
      </c>
      <c r="B28" s="157"/>
      <c r="C28" s="159" t="str">
        <f>IF(C14="","",C27/C26)</f>
        <v/>
      </c>
      <c r="D28" s="159" t="str">
        <f t="shared" ref="D28:L28" si="12">IF(D14="","",D27/D26)</f>
        <v/>
      </c>
      <c r="E28" s="159" t="str">
        <f t="shared" si="12"/>
        <v/>
      </c>
      <c r="F28" s="159" t="str">
        <f t="shared" si="12"/>
        <v/>
      </c>
      <c r="G28" s="159" t="str">
        <f t="shared" si="12"/>
        <v/>
      </c>
      <c r="H28" s="159" t="str">
        <f t="shared" si="12"/>
        <v/>
      </c>
      <c r="I28" s="159" t="str">
        <f t="shared" si="12"/>
        <v/>
      </c>
      <c r="J28" s="159" t="str">
        <f t="shared" si="12"/>
        <v/>
      </c>
      <c r="K28" s="159" t="str">
        <f t="shared" si="12"/>
        <v/>
      </c>
      <c r="L28" s="159" t="str">
        <f t="shared" si="12"/>
        <v/>
      </c>
    </row>
    <row r="29" spans="1:12" ht="12.9" customHeight="1" x14ac:dyDescent="0.25">
      <c r="A29" s="168" t="s">
        <v>26</v>
      </c>
      <c r="B29" s="169"/>
      <c r="C29" s="160" t="str">
        <f>IF(C14="","",(C20+C23+C28))</f>
        <v/>
      </c>
      <c r="D29" s="160" t="str">
        <f t="shared" ref="D29:L29" si="13">IF(D14="","",(D20+D23+D28))</f>
        <v/>
      </c>
      <c r="E29" s="160" t="str">
        <f t="shared" si="13"/>
        <v/>
      </c>
      <c r="F29" s="160" t="str">
        <f t="shared" si="13"/>
        <v/>
      </c>
      <c r="G29" s="160" t="str">
        <f t="shared" si="13"/>
        <v/>
      </c>
      <c r="H29" s="160" t="str">
        <f t="shared" si="13"/>
        <v/>
      </c>
      <c r="I29" s="160" t="str">
        <f t="shared" si="13"/>
        <v/>
      </c>
      <c r="J29" s="160" t="str">
        <f t="shared" si="13"/>
        <v/>
      </c>
      <c r="K29" s="160" t="str">
        <f t="shared" si="13"/>
        <v/>
      </c>
      <c r="L29" s="160" t="str">
        <f t="shared" si="13"/>
        <v/>
      </c>
    </row>
    <row r="30" spans="1:12" ht="12.9" customHeight="1" x14ac:dyDescent="0.25">
      <c r="A30" s="164" t="s">
        <v>30</v>
      </c>
      <c r="B30" s="165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12.9" customHeight="1" x14ac:dyDescent="0.25">
      <c r="A31" s="164" t="s">
        <v>31</v>
      </c>
      <c r="B31" s="165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12.9" customHeight="1" x14ac:dyDescent="0.25">
      <c r="A32" s="164" t="s">
        <v>32</v>
      </c>
      <c r="B32" s="165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7" ht="12.9" customHeight="1" x14ac:dyDescent="0.25">
      <c r="A33" s="164" t="s">
        <v>34</v>
      </c>
      <c r="B33" s="165"/>
      <c r="C33" s="42" t="str">
        <f t="shared" ref="C33:L33" si="14">IF(C14="","",IFERROR(C31/C30,0))</f>
        <v/>
      </c>
      <c r="D33" s="42" t="str">
        <f t="shared" si="14"/>
        <v/>
      </c>
      <c r="E33" s="42" t="str">
        <f t="shared" si="14"/>
        <v/>
      </c>
      <c r="F33" s="42" t="str">
        <f t="shared" si="14"/>
        <v/>
      </c>
      <c r="G33" s="42" t="str">
        <f t="shared" si="14"/>
        <v/>
      </c>
      <c r="H33" s="42" t="str">
        <f t="shared" si="14"/>
        <v/>
      </c>
      <c r="I33" s="42" t="str">
        <f t="shared" si="14"/>
        <v/>
      </c>
      <c r="J33" s="42" t="str">
        <f t="shared" si="14"/>
        <v/>
      </c>
      <c r="K33" s="42" t="str">
        <f t="shared" si="14"/>
        <v/>
      </c>
      <c r="L33" s="42" t="str">
        <f t="shared" si="14"/>
        <v/>
      </c>
    </row>
    <row r="34" spans="1:17" ht="12.9" customHeight="1" x14ac:dyDescent="0.25">
      <c r="A34" s="164" t="s">
        <v>33</v>
      </c>
      <c r="B34" s="165"/>
      <c r="C34" s="42" t="str">
        <f t="shared" ref="C34:L34" si="15">IF(C14="","",IFERROR(C32/C30,0))</f>
        <v/>
      </c>
      <c r="D34" s="42" t="str">
        <f t="shared" si="15"/>
        <v/>
      </c>
      <c r="E34" s="42" t="str">
        <f t="shared" si="15"/>
        <v/>
      </c>
      <c r="F34" s="42" t="str">
        <f t="shared" si="15"/>
        <v/>
      </c>
      <c r="G34" s="42" t="str">
        <f t="shared" si="15"/>
        <v/>
      </c>
      <c r="H34" s="42" t="str">
        <f t="shared" si="15"/>
        <v/>
      </c>
      <c r="I34" s="42" t="str">
        <f t="shared" si="15"/>
        <v/>
      </c>
      <c r="J34" s="42" t="str">
        <f t="shared" si="15"/>
        <v/>
      </c>
      <c r="K34" s="42" t="str">
        <f t="shared" si="15"/>
        <v/>
      </c>
      <c r="L34" s="42" t="str">
        <f t="shared" si="15"/>
        <v/>
      </c>
    </row>
    <row r="35" spans="1:17" ht="12.9" customHeight="1" x14ac:dyDescent="0.25">
      <c r="A35" s="164" t="s">
        <v>85</v>
      </c>
      <c r="B35" s="165"/>
      <c r="C35" s="77" t="str">
        <f>IFERROR(ROUND(C32/C31,4),"")</f>
        <v/>
      </c>
      <c r="D35" s="77" t="str">
        <f t="shared" ref="D35:L35" si="16">IFERROR(ROUND(D32/D31,4),"")</f>
        <v/>
      </c>
      <c r="E35" s="77" t="str">
        <f t="shared" si="16"/>
        <v/>
      </c>
      <c r="F35" s="77" t="str">
        <f t="shared" si="16"/>
        <v/>
      </c>
      <c r="G35" s="77" t="str">
        <f t="shared" si="16"/>
        <v/>
      </c>
      <c r="H35" s="77" t="str">
        <f t="shared" si="16"/>
        <v/>
      </c>
      <c r="I35" s="77" t="str">
        <f t="shared" si="16"/>
        <v/>
      </c>
      <c r="J35" s="77" t="str">
        <f t="shared" si="16"/>
        <v/>
      </c>
      <c r="K35" s="77" t="str">
        <f t="shared" si="16"/>
        <v/>
      </c>
      <c r="L35" s="77" t="str">
        <f t="shared" si="16"/>
        <v/>
      </c>
    </row>
    <row r="36" spans="1:17" ht="12.9" customHeight="1" x14ac:dyDescent="0.25">
      <c r="A36" s="164" t="s">
        <v>69</v>
      </c>
      <c r="B36" s="165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7" ht="12.9" customHeight="1" x14ac:dyDescent="0.25">
      <c r="A37" s="164" t="s">
        <v>70</v>
      </c>
      <c r="B37" s="165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7" ht="12.9" customHeight="1" x14ac:dyDescent="0.25">
      <c r="A38" s="164" t="s">
        <v>82</v>
      </c>
      <c r="B38" s="165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7" ht="28.95" customHeight="1" x14ac:dyDescent="0.25">
      <c r="A39" s="194" t="s">
        <v>94</v>
      </c>
      <c r="B39" s="16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/>
    </row>
    <row r="40" spans="1:17" ht="39.75" customHeight="1" x14ac:dyDescent="0.25">
      <c r="A40" s="164" t="s">
        <v>87</v>
      </c>
      <c r="B40" s="165"/>
      <c r="C40" s="106">
        <v>0</v>
      </c>
      <c r="D40" s="106" t="str">
        <f t="shared" ref="D40:L40" si="17">IF(D14="","",(D39-C39)/C39)</f>
        <v/>
      </c>
      <c r="E40" s="106" t="str">
        <f t="shared" si="17"/>
        <v/>
      </c>
      <c r="F40" s="106" t="str">
        <f t="shared" si="17"/>
        <v/>
      </c>
      <c r="G40" s="106" t="str">
        <f t="shared" si="17"/>
        <v/>
      </c>
      <c r="H40" s="106" t="str">
        <f t="shared" si="17"/>
        <v/>
      </c>
      <c r="I40" s="106" t="str">
        <f t="shared" si="17"/>
        <v/>
      </c>
      <c r="J40" s="106" t="str">
        <f t="shared" si="17"/>
        <v/>
      </c>
      <c r="K40" s="106" t="str">
        <f t="shared" si="17"/>
        <v/>
      </c>
      <c r="L40" s="106" t="str">
        <f t="shared" si="17"/>
        <v/>
      </c>
    </row>
    <row r="41" spans="1:17" ht="12.9" customHeight="1" x14ac:dyDescent="0.25">
      <c r="A41" s="194" t="s">
        <v>27</v>
      </c>
      <c r="B41" s="221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7" ht="12.9" customHeight="1" x14ac:dyDescent="0.25">
      <c r="A42" s="75" t="s">
        <v>28</v>
      </c>
      <c r="B42" s="7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7" ht="12.9" customHeight="1" x14ac:dyDescent="0.25">
      <c r="A43" s="108" t="s">
        <v>89</v>
      </c>
      <c r="B43" s="107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7" x14ac:dyDescent="0.25">
      <c r="A44" s="164" t="s">
        <v>88</v>
      </c>
      <c r="B44" s="165"/>
      <c r="C44" s="109" t="str">
        <f t="shared" ref="C44:L44" si="18">IF(C14="","",C39*C30/C31)</f>
        <v/>
      </c>
      <c r="D44" s="109" t="str">
        <f t="shared" si="18"/>
        <v/>
      </c>
      <c r="E44" s="109" t="str">
        <f t="shared" si="18"/>
        <v/>
      </c>
      <c r="F44" s="109" t="str">
        <f t="shared" si="18"/>
        <v/>
      </c>
      <c r="G44" s="109" t="str">
        <f t="shared" si="18"/>
        <v/>
      </c>
      <c r="H44" s="109" t="str">
        <f t="shared" si="18"/>
        <v/>
      </c>
      <c r="I44" s="109" t="str">
        <f t="shared" si="18"/>
        <v/>
      </c>
      <c r="J44" s="109" t="str">
        <f t="shared" si="18"/>
        <v/>
      </c>
      <c r="K44" s="109" t="str">
        <f t="shared" si="18"/>
        <v/>
      </c>
      <c r="L44" s="109" t="str">
        <f t="shared" si="18"/>
        <v/>
      </c>
    </row>
    <row r="45" spans="1:17" ht="17.25" customHeight="1" x14ac:dyDescent="0.25">
      <c r="A45" s="164" t="s">
        <v>40</v>
      </c>
      <c r="B45" s="165"/>
      <c r="C45" s="39" t="str">
        <f>IF(C14="","",ROUND(C34*C44,2))</f>
        <v/>
      </c>
      <c r="D45" s="39" t="str">
        <f t="shared" ref="C45:L45" si="19">IF(D14="","",ROUND(D34*D44,2))</f>
        <v/>
      </c>
      <c r="E45" s="39" t="str">
        <f t="shared" si="19"/>
        <v/>
      </c>
      <c r="F45" s="39" t="str">
        <f t="shared" si="19"/>
        <v/>
      </c>
      <c r="G45" s="39" t="str">
        <f t="shared" si="19"/>
        <v/>
      </c>
      <c r="H45" s="39" t="str">
        <f t="shared" si="19"/>
        <v/>
      </c>
      <c r="I45" s="39" t="str">
        <f t="shared" si="19"/>
        <v/>
      </c>
      <c r="J45" s="39" t="str">
        <f t="shared" si="19"/>
        <v/>
      </c>
      <c r="K45" s="39" t="str">
        <f t="shared" si="19"/>
        <v/>
      </c>
      <c r="L45" s="39" t="str">
        <f t="shared" si="19"/>
        <v/>
      </c>
    </row>
    <row r="46" spans="1:17" ht="17.25" customHeight="1" x14ac:dyDescent="0.25">
      <c r="A46" s="164" t="s">
        <v>41</v>
      </c>
      <c r="B46" s="165"/>
      <c r="C46" s="39" t="str">
        <f>IF(C14="","",C45*C29)</f>
        <v/>
      </c>
      <c r="D46" s="39" t="str">
        <f t="shared" ref="D46:L46" si="20">IF(D14="","",D45*D29)</f>
        <v/>
      </c>
      <c r="E46" s="39" t="str">
        <f t="shared" si="20"/>
        <v/>
      </c>
      <c r="F46" s="39" t="str">
        <f t="shared" si="20"/>
        <v/>
      </c>
      <c r="G46" s="39" t="str">
        <f t="shared" si="20"/>
        <v/>
      </c>
      <c r="H46" s="39" t="str">
        <f t="shared" si="20"/>
        <v/>
      </c>
      <c r="I46" s="39" t="str">
        <f t="shared" si="20"/>
        <v/>
      </c>
      <c r="J46" s="39" t="str">
        <f t="shared" si="20"/>
        <v/>
      </c>
      <c r="K46" s="39" t="str">
        <f t="shared" si="20"/>
        <v/>
      </c>
      <c r="L46" s="39" t="str">
        <f t="shared" si="20"/>
        <v/>
      </c>
    </row>
    <row r="47" spans="1:17" s="17" customFormat="1" ht="22.5" customHeight="1" x14ac:dyDescent="0.25">
      <c r="A47" s="161" t="s">
        <v>72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3"/>
      <c r="O47" s="72"/>
      <c r="Q47" s="73"/>
    </row>
    <row r="48" spans="1:17" ht="12.9" hidden="1" customHeight="1" x14ac:dyDescent="0.25">
      <c r="A48" s="166" t="s">
        <v>25</v>
      </c>
      <c r="B48" s="167"/>
      <c r="C48" s="44">
        <v>1</v>
      </c>
      <c r="D48" s="44">
        <v>2</v>
      </c>
      <c r="E48" s="44">
        <v>3</v>
      </c>
      <c r="F48" s="44">
        <v>4</v>
      </c>
      <c r="G48" s="44">
        <v>5</v>
      </c>
      <c r="H48" s="44">
        <v>6</v>
      </c>
      <c r="I48" s="44">
        <v>7</v>
      </c>
      <c r="J48" s="44">
        <v>8</v>
      </c>
      <c r="K48" s="44">
        <v>9</v>
      </c>
      <c r="L48" s="45">
        <v>10</v>
      </c>
      <c r="O48" s="17"/>
      <c r="Q48" s="74"/>
    </row>
    <row r="49" spans="1:17" ht="12.75" customHeight="1" x14ac:dyDescent="0.25">
      <c r="A49" s="194" t="s">
        <v>178</v>
      </c>
      <c r="B49" s="221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7" ht="12.75" customHeight="1" x14ac:dyDescent="0.25">
      <c r="A50" s="215" t="s">
        <v>76</v>
      </c>
      <c r="B50" s="216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7" ht="12.75" customHeight="1" x14ac:dyDescent="0.25">
      <c r="A51" s="227"/>
      <c r="B51" s="228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7" s="50" customFormat="1" ht="12.75" customHeight="1" x14ac:dyDescent="0.25">
      <c r="A52" s="222" t="s">
        <v>179</v>
      </c>
      <c r="B52" s="223"/>
      <c r="C52" s="129" t="str">
        <f t="shared" ref="C52:L52" si="21">IF(C14="","",C49+C50+C51)</f>
        <v/>
      </c>
      <c r="D52" s="129" t="str">
        <f t="shared" si="21"/>
        <v/>
      </c>
      <c r="E52" s="129" t="str">
        <f t="shared" si="21"/>
        <v/>
      </c>
      <c r="F52" s="129" t="str">
        <f t="shared" si="21"/>
        <v/>
      </c>
      <c r="G52" s="129" t="str">
        <f t="shared" si="21"/>
        <v/>
      </c>
      <c r="H52" s="129" t="str">
        <f t="shared" si="21"/>
        <v/>
      </c>
      <c r="I52" s="129" t="str">
        <f t="shared" si="21"/>
        <v/>
      </c>
      <c r="J52" s="129" t="str">
        <f t="shared" si="21"/>
        <v/>
      </c>
      <c r="K52" s="129" t="str">
        <f t="shared" si="21"/>
        <v/>
      </c>
      <c r="L52" s="129" t="str">
        <f t="shared" si="21"/>
        <v/>
      </c>
    </row>
    <row r="53" spans="1:17" s="50" customFormat="1" ht="13.8" thickBot="1" x14ac:dyDescent="0.3">
      <c r="A53" s="262" t="s">
        <v>29</v>
      </c>
      <c r="B53" s="263"/>
      <c r="C53" s="130" t="str">
        <f>IF(C14="","",C52*C35*C29)</f>
        <v/>
      </c>
      <c r="D53" s="130" t="str">
        <f t="shared" ref="D53:I53" si="22">IF(D14="","",D52*D35*D29)</f>
        <v/>
      </c>
      <c r="E53" s="130" t="str">
        <f t="shared" si="22"/>
        <v/>
      </c>
      <c r="F53" s="130" t="str">
        <f t="shared" si="22"/>
        <v/>
      </c>
      <c r="G53" s="130" t="str">
        <f t="shared" si="22"/>
        <v/>
      </c>
      <c r="H53" s="130" t="str">
        <f t="shared" si="22"/>
        <v/>
      </c>
      <c r="I53" s="130" t="str">
        <f t="shared" si="22"/>
        <v/>
      </c>
      <c r="J53" s="130" t="str">
        <f t="shared" ref="D53:L53" si="23">IF(J14="","",J52*J34*J29)</f>
        <v/>
      </c>
      <c r="K53" s="130" t="str">
        <f t="shared" si="23"/>
        <v/>
      </c>
      <c r="L53" s="130" t="str">
        <f t="shared" si="23"/>
        <v/>
      </c>
    </row>
    <row r="54" spans="1:17" s="52" customFormat="1" ht="18" customHeight="1" thickBot="1" x14ac:dyDescent="0.3">
      <c r="A54" s="219" t="s">
        <v>38</v>
      </c>
      <c r="B54" s="220"/>
      <c r="C54" s="88" t="str">
        <f>IF(C14="","",C53+C46)</f>
        <v/>
      </c>
      <c r="D54" s="88" t="str">
        <f t="shared" ref="D54:L54" si="24">IF(D14="","",D53+D46)</f>
        <v/>
      </c>
      <c r="E54" s="88" t="str">
        <f t="shared" si="24"/>
        <v/>
      </c>
      <c r="F54" s="88" t="str">
        <f t="shared" si="24"/>
        <v/>
      </c>
      <c r="G54" s="88" t="str">
        <f t="shared" si="24"/>
        <v/>
      </c>
      <c r="H54" s="88" t="str">
        <f t="shared" si="24"/>
        <v/>
      </c>
      <c r="I54" s="88" t="str">
        <f t="shared" si="24"/>
        <v/>
      </c>
      <c r="J54" s="88" t="str">
        <f t="shared" si="24"/>
        <v/>
      </c>
      <c r="K54" s="88" t="str">
        <f t="shared" si="24"/>
        <v/>
      </c>
      <c r="L54" s="88" t="str">
        <f t="shared" si="24"/>
        <v/>
      </c>
      <c r="P54" s="81"/>
    </row>
    <row r="55" spans="1:17" s="17" customFormat="1" ht="22.5" customHeight="1" x14ac:dyDescent="0.25">
      <c r="A55" s="224" t="s">
        <v>145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6"/>
      <c r="O55" s="72"/>
      <c r="Q55" s="73"/>
    </row>
    <row r="56" spans="1:17" ht="12.9" hidden="1" customHeight="1" x14ac:dyDescent="0.25">
      <c r="A56" s="166" t="s">
        <v>25</v>
      </c>
      <c r="B56" s="167"/>
      <c r="C56" s="44">
        <v>1</v>
      </c>
      <c r="D56" s="44">
        <v>2</v>
      </c>
      <c r="E56" s="44">
        <v>3</v>
      </c>
      <c r="F56" s="44">
        <v>4</v>
      </c>
      <c r="G56" s="44">
        <v>5</v>
      </c>
      <c r="H56" s="44">
        <v>6</v>
      </c>
      <c r="I56" s="44">
        <v>7</v>
      </c>
      <c r="J56" s="44">
        <v>8</v>
      </c>
      <c r="K56" s="44">
        <v>9</v>
      </c>
      <c r="L56" s="45">
        <v>10</v>
      </c>
      <c r="O56" s="17"/>
      <c r="Q56" s="74"/>
    </row>
    <row r="57" spans="1:17" ht="12.9" customHeight="1" x14ac:dyDescent="0.25">
      <c r="A57" s="164" t="s">
        <v>79</v>
      </c>
      <c r="B57" s="165"/>
      <c r="C57" s="111" t="str">
        <f>IF(C14="","",C29)</f>
        <v/>
      </c>
      <c r="D57" s="111" t="str">
        <f t="shared" ref="D57:L57" si="25">IF(D14="","",D29)</f>
        <v/>
      </c>
      <c r="E57" s="111" t="str">
        <f t="shared" si="25"/>
        <v/>
      </c>
      <c r="F57" s="111" t="str">
        <f t="shared" si="25"/>
        <v/>
      </c>
      <c r="G57" s="111" t="str">
        <f t="shared" si="25"/>
        <v/>
      </c>
      <c r="H57" s="111" t="str">
        <f t="shared" si="25"/>
        <v/>
      </c>
      <c r="I57" s="111" t="str">
        <f t="shared" si="25"/>
        <v/>
      </c>
      <c r="J57" s="111" t="str">
        <f t="shared" si="25"/>
        <v/>
      </c>
      <c r="K57" s="111" t="str">
        <f t="shared" si="25"/>
        <v/>
      </c>
      <c r="L57" s="111" t="str">
        <f t="shared" si="25"/>
        <v/>
      </c>
      <c r="O57" s="17"/>
      <c r="Q57" s="74"/>
    </row>
    <row r="58" spans="1:17" ht="12.9" customHeight="1" x14ac:dyDescent="0.25">
      <c r="A58" s="191" t="s">
        <v>95</v>
      </c>
      <c r="B58" s="167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1:17" ht="12.9" customHeight="1" x14ac:dyDescent="0.25">
      <c r="A59" s="194" t="s">
        <v>90</v>
      </c>
      <c r="B59" s="221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O59" s="17"/>
      <c r="Q59" s="74"/>
    </row>
    <row r="60" spans="1:17" ht="12.9" customHeight="1" x14ac:dyDescent="0.25">
      <c r="A60" s="194" t="s">
        <v>35</v>
      </c>
      <c r="B60" s="165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7" ht="12.9" customHeight="1" x14ac:dyDescent="0.25">
      <c r="A61" s="208" t="s">
        <v>36</v>
      </c>
      <c r="B61" s="209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7" ht="12.9" customHeight="1" x14ac:dyDescent="0.25">
      <c r="A62" s="145" t="s">
        <v>158</v>
      </c>
      <c r="B62" s="146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7" x14ac:dyDescent="0.25">
      <c r="A63" s="194" t="s">
        <v>92</v>
      </c>
      <c r="B63" s="165"/>
      <c r="C63" s="78" t="str">
        <f t="shared" ref="C63:L63" si="26">IF(C14="","",IF(C59="",C60*C39+C61,C60*C59))</f>
        <v/>
      </c>
      <c r="D63" s="78" t="str">
        <f t="shared" si="26"/>
        <v/>
      </c>
      <c r="E63" s="78" t="str">
        <f t="shared" si="26"/>
        <v/>
      </c>
      <c r="F63" s="78" t="str">
        <f t="shared" si="26"/>
        <v/>
      </c>
      <c r="G63" s="78" t="str">
        <f t="shared" si="26"/>
        <v/>
      </c>
      <c r="H63" s="78" t="str">
        <f t="shared" si="26"/>
        <v/>
      </c>
      <c r="I63" s="78" t="str">
        <f t="shared" si="26"/>
        <v/>
      </c>
      <c r="J63" s="78" t="str">
        <f t="shared" si="26"/>
        <v/>
      </c>
      <c r="K63" s="78" t="str">
        <f t="shared" si="26"/>
        <v/>
      </c>
      <c r="L63" s="78" t="str">
        <f t="shared" si="26"/>
        <v/>
      </c>
    </row>
    <row r="64" spans="1:17" x14ac:dyDescent="0.25">
      <c r="A64" s="194" t="s">
        <v>91</v>
      </c>
      <c r="B64" s="165"/>
      <c r="C64" s="78" t="str">
        <f t="shared" ref="C64:L64" si="27">IF(C14="","",C63/C33)</f>
        <v/>
      </c>
      <c r="D64" s="78" t="str">
        <f t="shared" si="27"/>
        <v/>
      </c>
      <c r="E64" s="78" t="str">
        <f t="shared" si="27"/>
        <v/>
      </c>
      <c r="F64" s="78" t="str">
        <f t="shared" si="27"/>
        <v/>
      </c>
      <c r="G64" s="78" t="str">
        <f t="shared" si="27"/>
        <v/>
      </c>
      <c r="H64" s="78" t="str">
        <f t="shared" si="27"/>
        <v/>
      </c>
      <c r="I64" s="78" t="str">
        <f t="shared" si="27"/>
        <v/>
      </c>
      <c r="J64" s="78" t="str">
        <f t="shared" si="27"/>
        <v/>
      </c>
      <c r="K64" s="78" t="str">
        <f t="shared" si="27"/>
        <v/>
      </c>
      <c r="L64" s="78" t="str">
        <f t="shared" si="27"/>
        <v/>
      </c>
    </row>
    <row r="65" spans="1:17" x14ac:dyDescent="0.25">
      <c r="A65" s="217" t="s">
        <v>29</v>
      </c>
      <c r="B65" s="218"/>
      <c r="C65" s="149" t="str">
        <f t="shared" ref="C65:L65" si="28">IF(C14="","",C64*C34*C62/12)</f>
        <v/>
      </c>
      <c r="D65" s="149" t="str">
        <f t="shared" si="28"/>
        <v/>
      </c>
      <c r="E65" s="149" t="str">
        <f t="shared" si="28"/>
        <v/>
      </c>
      <c r="F65" s="149" t="str">
        <f t="shared" si="28"/>
        <v/>
      </c>
      <c r="G65" s="149" t="str">
        <f t="shared" si="28"/>
        <v/>
      </c>
      <c r="H65" s="149" t="str">
        <f t="shared" si="28"/>
        <v/>
      </c>
      <c r="I65" s="149" t="str">
        <f t="shared" si="28"/>
        <v/>
      </c>
      <c r="J65" s="149" t="str">
        <f t="shared" si="28"/>
        <v/>
      </c>
      <c r="K65" s="149" t="str">
        <f t="shared" si="28"/>
        <v/>
      </c>
      <c r="L65" s="149" t="str">
        <f t="shared" si="28"/>
        <v/>
      </c>
    </row>
    <row r="66" spans="1:17" ht="12.9" customHeight="1" x14ac:dyDescent="0.25">
      <c r="A66" s="191" t="s">
        <v>37</v>
      </c>
      <c r="B66" s="167"/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7" ht="12.9" customHeight="1" x14ac:dyDescent="0.25">
      <c r="A67" s="208" t="s">
        <v>93</v>
      </c>
      <c r="B67" s="209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7" x14ac:dyDescent="0.25">
      <c r="A68" s="194" t="s">
        <v>86</v>
      </c>
      <c r="B68" s="165"/>
      <c r="C68" s="78" t="str">
        <f t="shared" ref="C68:L68" si="29">IF(C14="","",C67/C33)</f>
        <v/>
      </c>
      <c r="D68" s="78" t="str">
        <f t="shared" si="29"/>
        <v/>
      </c>
      <c r="E68" s="78" t="str">
        <f t="shared" si="29"/>
        <v/>
      </c>
      <c r="F68" s="78" t="str">
        <f t="shared" si="29"/>
        <v/>
      </c>
      <c r="G68" s="78" t="str">
        <f t="shared" si="29"/>
        <v/>
      </c>
      <c r="H68" s="78" t="str">
        <f t="shared" si="29"/>
        <v/>
      </c>
      <c r="I68" s="78" t="str">
        <f t="shared" si="29"/>
        <v/>
      </c>
      <c r="J68" s="78" t="str">
        <f t="shared" si="29"/>
        <v/>
      </c>
      <c r="K68" s="78" t="str">
        <f t="shared" si="29"/>
        <v/>
      </c>
      <c r="L68" s="78" t="str">
        <f t="shared" si="29"/>
        <v/>
      </c>
    </row>
    <row r="69" spans="1:17" ht="13.8" thickBot="1" x14ac:dyDescent="0.3">
      <c r="A69" s="210" t="s">
        <v>29</v>
      </c>
      <c r="B69" s="211"/>
      <c r="C69" s="80" t="str">
        <f>IF(C14="","",C68*C34*C57/12)</f>
        <v/>
      </c>
      <c r="D69" s="80" t="str">
        <f t="shared" ref="C69:L69" si="30">IF(D14="","",D68*D34*D57/12)</f>
        <v/>
      </c>
      <c r="E69" s="80" t="str">
        <f t="shared" si="30"/>
        <v/>
      </c>
      <c r="F69" s="80" t="str">
        <f t="shared" si="30"/>
        <v/>
      </c>
      <c r="G69" s="80" t="str">
        <f t="shared" si="30"/>
        <v/>
      </c>
      <c r="H69" s="80" t="str">
        <f t="shared" si="30"/>
        <v/>
      </c>
      <c r="I69" s="80" t="str">
        <f t="shared" si="30"/>
        <v/>
      </c>
      <c r="J69" s="80" t="str">
        <f t="shared" si="30"/>
        <v/>
      </c>
      <c r="K69" s="80" t="str">
        <f t="shared" si="30"/>
        <v/>
      </c>
      <c r="L69" s="80" t="str">
        <f t="shared" si="30"/>
        <v/>
      </c>
    </row>
    <row r="70" spans="1:17" s="51" customFormat="1" ht="18" customHeight="1" thickBot="1" x14ac:dyDescent="0.3">
      <c r="A70" s="192" t="s">
        <v>39</v>
      </c>
      <c r="B70" s="193"/>
      <c r="C70" s="88" t="str">
        <f t="shared" ref="C70:L70" si="31">IF(C14="","",C69+C65)</f>
        <v/>
      </c>
      <c r="D70" s="88" t="str">
        <f t="shared" si="31"/>
        <v/>
      </c>
      <c r="E70" s="88" t="str">
        <f t="shared" si="31"/>
        <v/>
      </c>
      <c r="F70" s="88" t="str">
        <f t="shared" si="31"/>
        <v/>
      </c>
      <c r="G70" s="88" t="str">
        <f t="shared" si="31"/>
        <v/>
      </c>
      <c r="H70" s="88" t="str">
        <f t="shared" si="31"/>
        <v/>
      </c>
      <c r="I70" s="88" t="str">
        <f t="shared" si="31"/>
        <v/>
      </c>
      <c r="J70" s="88" t="str">
        <f t="shared" si="31"/>
        <v/>
      </c>
      <c r="K70" s="88" t="str">
        <f t="shared" si="31"/>
        <v/>
      </c>
      <c r="L70" s="88" t="str">
        <f t="shared" si="31"/>
        <v/>
      </c>
    </row>
    <row r="71" spans="1:17" s="17" customFormat="1" ht="22.5" customHeight="1" x14ac:dyDescent="0.25">
      <c r="A71" s="161" t="s">
        <v>139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3"/>
      <c r="O71" s="72"/>
      <c r="Q71" s="73"/>
    </row>
    <row r="72" spans="1:17" s="50" customFormat="1" ht="37.200000000000003" customHeight="1" x14ac:dyDescent="0.25">
      <c r="A72" s="195" t="s">
        <v>140</v>
      </c>
      <c r="B72" s="196"/>
      <c r="C72" s="120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1:17" s="121" customFormat="1" ht="12.9" customHeight="1" x14ac:dyDescent="0.25">
      <c r="A73" s="197" t="s">
        <v>153</v>
      </c>
      <c r="B73" s="198"/>
      <c r="C73" s="131"/>
      <c r="D73" s="131"/>
      <c r="E73" s="131"/>
      <c r="F73" s="131"/>
      <c r="G73" s="131"/>
      <c r="H73" s="131"/>
      <c r="I73" s="131"/>
      <c r="J73" s="131"/>
      <c r="K73" s="131"/>
      <c r="L73" s="131"/>
    </row>
    <row r="74" spans="1:17" s="121" customFormat="1" ht="12.9" customHeight="1" x14ac:dyDescent="0.25">
      <c r="A74" s="197" t="s">
        <v>152</v>
      </c>
      <c r="B74" s="212"/>
      <c r="C74" s="132" t="str">
        <f t="shared" ref="C74:L74" si="32">IF(C14="","",C73*C30/C31)</f>
        <v/>
      </c>
      <c r="D74" s="132" t="str">
        <f t="shared" si="32"/>
        <v/>
      </c>
      <c r="E74" s="132" t="str">
        <f t="shared" si="32"/>
        <v/>
      </c>
      <c r="F74" s="132" t="str">
        <f t="shared" si="32"/>
        <v/>
      </c>
      <c r="G74" s="132" t="str">
        <f t="shared" si="32"/>
        <v/>
      </c>
      <c r="H74" s="132" t="str">
        <f t="shared" si="32"/>
        <v/>
      </c>
      <c r="I74" s="132" t="str">
        <f t="shared" si="32"/>
        <v/>
      </c>
      <c r="J74" s="132" t="str">
        <f t="shared" si="32"/>
        <v/>
      </c>
      <c r="K74" s="132" t="str">
        <f t="shared" si="32"/>
        <v/>
      </c>
      <c r="L74" s="132" t="str">
        <f t="shared" si="32"/>
        <v/>
      </c>
    </row>
    <row r="75" spans="1:17" s="50" customFormat="1" x14ac:dyDescent="0.25">
      <c r="A75" s="199" t="s">
        <v>40</v>
      </c>
      <c r="B75" s="200"/>
      <c r="C75" s="133" t="str">
        <f t="shared" ref="C75:L75" si="33">IF(C14="","",C74*C34)</f>
        <v/>
      </c>
      <c r="D75" s="133" t="str">
        <f t="shared" si="33"/>
        <v/>
      </c>
      <c r="E75" s="133" t="str">
        <f t="shared" si="33"/>
        <v/>
      </c>
      <c r="F75" s="133" t="str">
        <f t="shared" si="33"/>
        <v/>
      </c>
      <c r="G75" s="133" t="str">
        <f t="shared" si="33"/>
        <v/>
      </c>
      <c r="H75" s="133" t="str">
        <f t="shared" si="33"/>
        <v/>
      </c>
      <c r="I75" s="133" t="str">
        <f t="shared" si="33"/>
        <v/>
      </c>
      <c r="J75" s="133" t="str">
        <f t="shared" si="33"/>
        <v/>
      </c>
      <c r="K75" s="133" t="str">
        <f t="shared" si="33"/>
        <v/>
      </c>
      <c r="L75" s="133" t="str">
        <f t="shared" si="33"/>
        <v/>
      </c>
    </row>
    <row r="76" spans="1:17" s="50" customFormat="1" ht="13.8" thickBot="1" x14ac:dyDescent="0.3">
      <c r="A76" s="199" t="s">
        <v>41</v>
      </c>
      <c r="B76" s="200"/>
      <c r="C76" s="134" t="str">
        <f>IF(C14="","",C75*C29)</f>
        <v/>
      </c>
      <c r="D76" s="134" t="str">
        <f t="shared" ref="D76:L76" si="34">IF(D14="","",D75*D29)</f>
        <v/>
      </c>
      <c r="E76" s="134" t="str">
        <f t="shared" si="34"/>
        <v/>
      </c>
      <c r="F76" s="134" t="str">
        <f t="shared" si="34"/>
        <v/>
      </c>
      <c r="G76" s="134" t="str">
        <f t="shared" si="34"/>
        <v/>
      </c>
      <c r="H76" s="134" t="str">
        <f t="shared" si="34"/>
        <v/>
      </c>
      <c r="I76" s="134" t="str">
        <f t="shared" si="34"/>
        <v/>
      </c>
      <c r="J76" s="134" t="str">
        <f t="shared" si="34"/>
        <v/>
      </c>
      <c r="K76" s="134" t="str">
        <f t="shared" si="34"/>
        <v/>
      </c>
      <c r="L76" s="134" t="str">
        <f t="shared" si="34"/>
        <v/>
      </c>
    </row>
    <row r="77" spans="1:17" s="51" customFormat="1" ht="18" customHeight="1" thickBot="1" x14ac:dyDescent="0.3">
      <c r="A77" s="192" t="s">
        <v>142</v>
      </c>
      <c r="B77" s="193"/>
      <c r="C77" s="88" t="str">
        <f>C76</f>
        <v/>
      </c>
      <c r="D77" s="88" t="str">
        <f t="shared" ref="D77:L77" si="35">D76</f>
        <v/>
      </c>
      <c r="E77" s="88" t="str">
        <f t="shared" si="35"/>
        <v/>
      </c>
      <c r="F77" s="88" t="str">
        <f t="shared" si="35"/>
        <v/>
      </c>
      <c r="G77" s="88" t="str">
        <f t="shared" si="35"/>
        <v/>
      </c>
      <c r="H77" s="88" t="str">
        <f t="shared" si="35"/>
        <v/>
      </c>
      <c r="I77" s="88" t="str">
        <f t="shared" si="35"/>
        <v/>
      </c>
      <c r="J77" s="88" t="str">
        <f t="shared" si="35"/>
        <v/>
      </c>
      <c r="K77" s="88" t="str">
        <f t="shared" si="35"/>
        <v/>
      </c>
      <c r="L77" s="88" t="str">
        <f t="shared" si="35"/>
        <v/>
      </c>
    </row>
    <row r="78" spans="1:17" s="17" customFormat="1" ht="22.5" customHeight="1" x14ac:dyDescent="0.25">
      <c r="A78" s="161" t="s">
        <v>141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3"/>
      <c r="O78" s="72"/>
      <c r="Q78" s="73"/>
    </row>
    <row r="79" spans="1:17" x14ac:dyDescent="0.25">
      <c r="A79" s="191" t="s">
        <v>42</v>
      </c>
      <c r="B79" s="167"/>
      <c r="C79" s="82" t="str">
        <f t="shared" ref="C79:L79" si="36">C54</f>
        <v/>
      </c>
      <c r="D79" s="82" t="str">
        <f t="shared" si="36"/>
        <v/>
      </c>
      <c r="E79" s="82" t="str">
        <f t="shared" si="36"/>
        <v/>
      </c>
      <c r="F79" s="82" t="str">
        <f t="shared" si="36"/>
        <v/>
      </c>
      <c r="G79" s="82" t="str">
        <f t="shared" si="36"/>
        <v/>
      </c>
      <c r="H79" s="82" t="str">
        <f t="shared" si="36"/>
        <v/>
      </c>
      <c r="I79" s="82" t="str">
        <f t="shared" si="36"/>
        <v/>
      </c>
      <c r="J79" s="82" t="str">
        <f t="shared" si="36"/>
        <v/>
      </c>
      <c r="K79" s="82" t="str">
        <f t="shared" si="36"/>
        <v/>
      </c>
      <c r="L79" s="83" t="str">
        <f t="shared" si="36"/>
        <v/>
      </c>
      <c r="O79" s="72"/>
      <c r="Q79" s="74"/>
    </row>
    <row r="80" spans="1:17" ht="13.8" thickBot="1" x14ac:dyDescent="0.3">
      <c r="A80" s="194" t="s">
        <v>39</v>
      </c>
      <c r="B80" s="165"/>
      <c r="C80" s="78" t="str">
        <f t="shared" ref="C80:L80" si="37">C70</f>
        <v/>
      </c>
      <c r="D80" s="78" t="str">
        <f t="shared" si="37"/>
        <v/>
      </c>
      <c r="E80" s="78" t="str">
        <f t="shared" si="37"/>
        <v/>
      </c>
      <c r="F80" s="78" t="str">
        <f t="shared" si="37"/>
        <v/>
      </c>
      <c r="G80" s="78" t="str">
        <f t="shared" si="37"/>
        <v/>
      </c>
      <c r="H80" s="78" t="str">
        <f t="shared" si="37"/>
        <v/>
      </c>
      <c r="I80" s="78" t="str">
        <f t="shared" si="37"/>
        <v/>
      </c>
      <c r="J80" s="78" t="str">
        <f t="shared" si="37"/>
        <v/>
      </c>
      <c r="K80" s="78" t="str">
        <f t="shared" si="37"/>
        <v/>
      </c>
      <c r="L80" s="79" t="str">
        <f t="shared" si="37"/>
        <v/>
      </c>
      <c r="O80" s="72"/>
      <c r="Q80" s="74"/>
    </row>
    <row r="81" spans="1:17" s="50" customFormat="1" ht="22.5" customHeight="1" thickBot="1" x14ac:dyDescent="0.3">
      <c r="A81" s="268" t="s">
        <v>43</v>
      </c>
      <c r="B81" s="269"/>
      <c r="C81" s="135" t="str">
        <f t="shared" ref="C81:L81" si="38">IF(C14="","",SUM(C79:C80))</f>
        <v/>
      </c>
      <c r="D81" s="135" t="str">
        <f t="shared" si="38"/>
        <v/>
      </c>
      <c r="E81" s="135" t="str">
        <f t="shared" si="38"/>
        <v/>
      </c>
      <c r="F81" s="135" t="str">
        <f t="shared" si="38"/>
        <v/>
      </c>
      <c r="G81" s="135" t="str">
        <f t="shared" si="38"/>
        <v/>
      </c>
      <c r="H81" s="135" t="str">
        <f t="shared" si="38"/>
        <v/>
      </c>
      <c r="I81" s="135" t="str">
        <f t="shared" si="38"/>
        <v/>
      </c>
      <c r="J81" s="135" t="str">
        <f t="shared" si="38"/>
        <v/>
      </c>
      <c r="K81" s="135" t="str">
        <f t="shared" si="38"/>
        <v/>
      </c>
      <c r="L81" s="135" t="str">
        <f t="shared" si="38"/>
        <v/>
      </c>
      <c r="O81" s="84"/>
      <c r="Q81" s="85"/>
    </row>
    <row r="82" spans="1:17" s="55" customFormat="1" ht="22.5" customHeight="1" x14ac:dyDescent="0.25">
      <c r="A82" s="270" t="s">
        <v>44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2"/>
      <c r="O82" s="84"/>
      <c r="Q82" s="86"/>
    </row>
    <row r="83" spans="1:17" s="14" customFormat="1" ht="17.25" customHeight="1" thickBot="1" x14ac:dyDescent="0.3">
      <c r="A83" s="194" t="s">
        <v>45</v>
      </c>
      <c r="B83" s="165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1:17" s="14" customFormat="1" ht="29.25" customHeight="1" x14ac:dyDescent="0.25">
      <c r="A84" s="278" t="s">
        <v>83</v>
      </c>
      <c r="B84" s="279"/>
      <c r="C84" s="87" t="str">
        <f t="shared" ref="C84:L84" si="39">IF(C14="","",C81*C83)</f>
        <v/>
      </c>
      <c r="D84" s="87" t="str">
        <f t="shared" si="39"/>
        <v/>
      </c>
      <c r="E84" s="87" t="str">
        <f t="shared" si="39"/>
        <v/>
      </c>
      <c r="F84" s="87" t="str">
        <f t="shared" si="39"/>
        <v/>
      </c>
      <c r="G84" s="87" t="str">
        <f t="shared" si="39"/>
        <v/>
      </c>
      <c r="H84" s="87" t="str">
        <f t="shared" si="39"/>
        <v/>
      </c>
      <c r="I84" s="87" t="str">
        <f t="shared" si="39"/>
        <v/>
      </c>
      <c r="J84" s="87" t="str">
        <f t="shared" si="39"/>
        <v/>
      </c>
      <c r="K84" s="87" t="str">
        <f t="shared" si="39"/>
        <v/>
      </c>
      <c r="L84" s="87" t="str">
        <f t="shared" si="39"/>
        <v/>
      </c>
    </row>
    <row r="85" spans="1:17" s="17" customFormat="1" ht="22.5" customHeight="1" x14ac:dyDescent="0.25">
      <c r="A85" s="273" t="s">
        <v>46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5"/>
      <c r="O85" s="72"/>
      <c r="Q85" s="73"/>
    </row>
    <row r="86" spans="1:17" ht="12.9" customHeight="1" x14ac:dyDescent="0.25">
      <c r="A86" s="276" t="s">
        <v>47</v>
      </c>
      <c r="B86" s="277"/>
      <c r="C86" s="110"/>
      <c r="D86" s="110"/>
      <c r="E86" s="110"/>
      <c r="F86" s="110"/>
      <c r="G86" s="110"/>
      <c r="H86" s="110"/>
      <c r="I86" s="110"/>
      <c r="J86" s="110"/>
      <c r="K86" s="110"/>
      <c r="L86" s="110"/>
    </row>
    <row r="87" spans="1:17" ht="12.9" customHeight="1" x14ac:dyDescent="0.25">
      <c r="A87" s="114" t="s">
        <v>99</v>
      </c>
      <c r="B87" s="115"/>
      <c r="C87" s="110"/>
      <c r="D87" s="110"/>
      <c r="E87" s="110"/>
      <c r="F87" s="110"/>
      <c r="G87" s="110"/>
      <c r="H87" s="110"/>
      <c r="I87" s="110"/>
      <c r="J87" s="110"/>
      <c r="K87" s="110"/>
      <c r="L87" s="110"/>
    </row>
    <row r="88" spans="1:17" ht="12.9" customHeight="1" x14ac:dyDescent="0.25">
      <c r="A88" s="194" t="s">
        <v>0</v>
      </c>
      <c r="B88" s="165"/>
      <c r="C88" s="110"/>
      <c r="D88" s="110"/>
      <c r="E88" s="110"/>
      <c r="F88" s="110"/>
      <c r="G88" s="110"/>
      <c r="H88" s="110"/>
      <c r="I88" s="110"/>
      <c r="J88" s="110"/>
      <c r="K88" s="110"/>
      <c r="L88" s="110"/>
    </row>
    <row r="89" spans="1:17" ht="12.9" customHeight="1" x14ac:dyDescent="0.25">
      <c r="A89" s="194" t="s">
        <v>4</v>
      </c>
      <c r="B89" s="165"/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1:17" ht="12.9" customHeight="1" thickBot="1" x14ac:dyDescent="0.3">
      <c r="A90" s="194" t="s">
        <v>100</v>
      </c>
      <c r="B90" s="221"/>
      <c r="C90" s="116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1:17" s="51" customFormat="1" ht="18" customHeight="1" thickBot="1" x14ac:dyDescent="0.3">
      <c r="A91" s="192" t="s">
        <v>48</v>
      </c>
      <c r="B91" s="193"/>
      <c r="C91" s="88" t="str">
        <f>IF(C14="","",IF(C90="",C89*C81,C90*#REF!*C35))</f>
        <v/>
      </c>
      <c r="D91" s="88" t="str">
        <f>IF(D14="","",IF(D90="",D89*D81,D90*#REF!*D35))</f>
        <v/>
      </c>
      <c r="E91" s="88" t="str">
        <f>IF(E14="","",IF(E90="",E89*E81,E90*#REF!*E35))</f>
        <v/>
      </c>
      <c r="F91" s="88" t="str">
        <f>IF(F14="","",IF(F90="",F89*F81,F90*#REF!*F35))</f>
        <v/>
      </c>
      <c r="G91" s="88" t="str">
        <f>IF(G14="","",IF(G90="",G89*G81,G90*#REF!*G35))</f>
        <v/>
      </c>
      <c r="H91" s="88" t="str">
        <f>IF(H14="","",IF(H90="",H89*H81,H90*#REF!*H35))</f>
        <v/>
      </c>
      <c r="I91" s="88" t="str">
        <f>IF(I14="","",IF(I90="",I89*I81,I90*#REF!*I35))</f>
        <v/>
      </c>
      <c r="J91" s="88" t="str">
        <f>IF(J14="","",IF(J90="",J89*J81,J90*#REF!*J35))</f>
        <v/>
      </c>
      <c r="K91" s="88" t="str">
        <f>IF(K14="","",IF(K90="",K89*K81,K90*#REF!*K35))</f>
        <v/>
      </c>
      <c r="L91" s="88" t="str">
        <f>IF(L14="","",IF(L90="",L89*L81,L90*#REF!*L35))</f>
        <v/>
      </c>
    </row>
    <row r="92" spans="1:17" s="51" customFormat="1" ht="18" customHeight="1" x14ac:dyDescent="0.25">
      <c r="A92" s="161" t="s">
        <v>49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3"/>
    </row>
    <row r="93" spans="1:17" s="51" customFormat="1" x14ac:dyDescent="0.25">
      <c r="A93" s="191" t="s">
        <v>50</v>
      </c>
      <c r="B93" s="167"/>
      <c r="C93" s="82" t="str">
        <f t="shared" ref="C93:L93" si="40">C81</f>
        <v/>
      </c>
      <c r="D93" s="82" t="str">
        <f t="shared" si="40"/>
        <v/>
      </c>
      <c r="E93" s="82" t="str">
        <f t="shared" si="40"/>
        <v/>
      </c>
      <c r="F93" s="82" t="str">
        <f t="shared" si="40"/>
        <v/>
      </c>
      <c r="G93" s="82" t="str">
        <f t="shared" si="40"/>
        <v/>
      </c>
      <c r="H93" s="82" t="str">
        <f t="shared" si="40"/>
        <v/>
      </c>
      <c r="I93" s="82" t="str">
        <f t="shared" si="40"/>
        <v/>
      </c>
      <c r="J93" s="82" t="str">
        <f t="shared" si="40"/>
        <v/>
      </c>
      <c r="K93" s="82" t="str">
        <f t="shared" si="40"/>
        <v/>
      </c>
      <c r="L93" s="82" t="str">
        <f t="shared" si="40"/>
        <v/>
      </c>
    </row>
    <row r="94" spans="1:17" s="51" customFormat="1" x14ac:dyDescent="0.25">
      <c r="A94" s="266" t="s">
        <v>51</v>
      </c>
      <c r="B94" s="267"/>
      <c r="C94" s="129" t="str">
        <f t="shared" ref="C94:L94" si="41">C84</f>
        <v/>
      </c>
      <c r="D94" s="129" t="str">
        <f t="shared" si="41"/>
        <v/>
      </c>
      <c r="E94" s="129" t="str">
        <f t="shared" si="41"/>
        <v/>
      </c>
      <c r="F94" s="129" t="str">
        <f t="shared" si="41"/>
        <v/>
      </c>
      <c r="G94" s="129" t="str">
        <f t="shared" si="41"/>
        <v/>
      </c>
      <c r="H94" s="129" t="str">
        <f t="shared" si="41"/>
        <v/>
      </c>
      <c r="I94" s="129" t="str">
        <f t="shared" si="41"/>
        <v/>
      </c>
      <c r="J94" s="129" t="str">
        <f t="shared" si="41"/>
        <v/>
      </c>
      <c r="K94" s="129" t="str">
        <f t="shared" si="41"/>
        <v/>
      </c>
      <c r="L94" s="129" t="str">
        <f t="shared" si="41"/>
        <v/>
      </c>
    </row>
    <row r="95" spans="1:17" s="50" customFormat="1" ht="13.8" thickBot="1" x14ac:dyDescent="0.3">
      <c r="A95" s="280" t="s">
        <v>52</v>
      </c>
      <c r="B95" s="200"/>
      <c r="C95" s="130" t="str">
        <f>C91</f>
        <v/>
      </c>
      <c r="D95" s="130" t="str">
        <f t="shared" ref="D95:L95" si="42">D91</f>
        <v/>
      </c>
      <c r="E95" s="130" t="str">
        <f t="shared" si="42"/>
        <v/>
      </c>
      <c r="F95" s="130" t="str">
        <f t="shared" si="42"/>
        <v/>
      </c>
      <c r="G95" s="130" t="str">
        <f t="shared" si="42"/>
        <v/>
      </c>
      <c r="H95" s="130" t="str">
        <f t="shared" si="42"/>
        <v/>
      </c>
      <c r="I95" s="130" t="str">
        <f t="shared" si="42"/>
        <v/>
      </c>
      <c r="J95" s="130" t="str">
        <f t="shared" si="42"/>
        <v/>
      </c>
      <c r="K95" s="130" t="str">
        <f t="shared" si="42"/>
        <v/>
      </c>
      <c r="L95" s="130" t="str">
        <f t="shared" si="42"/>
        <v/>
      </c>
      <c r="M95" s="98"/>
    </row>
    <row r="96" spans="1:17" ht="20.100000000000001" customHeight="1" x14ac:dyDescent="0.25">
      <c r="A96" s="202" t="s">
        <v>55</v>
      </c>
      <c r="B96" s="203"/>
      <c r="C96" s="136" t="str">
        <f t="shared" ref="C96:L96" si="43">IF(C14="","",SUM(C93:C95))</f>
        <v/>
      </c>
      <c r="D96" s="136" t="str">
        <f t="shared" si="43"/>
        <v/>
      </c>
      <c r="E96" s="136" t="str">
        <f t="shared" si="43"/>
        <v/>
      </c>
      <c r="F96" s="136" t="str">
        <f t="shared" si="43"/>
        <v/>
      </c>
      <c r="G96" s="136" t="str">
        <f t="shared" si="43"/>
        <v/>
      </c>
      <c r="H96" s="136" t="str">
        <f t="shared" si="43"/>
        <v/>
      </c>
      <c r="I96" s="136" t="str">
        <f t="shared" si="43"/>
        <v/>
      </c>
      <c r="J96" s="136" t="str">
        <f t="shared" si="43"/>
        <v/>
      </c>
      <c r="K96" s="136" t="str">
        <f t="shared" si="43"/>
        <v/>
      </c>
      <c r="L96" s="136" t="str">
        <f t="shared" si="43"/>
        <v/>
      </c>
      <c r="M96" s="19"/>
      <c r="N96" s="18"/>
    </row>
    <row r="97" spans="1:14" ht="20.100000000000001" customHeight="1" x14ac:dyDescent="0.25">
      <c r="A97" s="204" t="s">
        <v>26</v>
      </c>
      <c r="B97" s="205"/>
      <c r="C97" s="137" t="str">
        <f>C29</f>
        <v/>
      </c>
      <c r="D97" s="137" t="str">
        <f t="shared" ref="D97:L97" si="44">D29</f>
        <v/>
      </c>
      <c r="E97" s="137" t="str">
        <f t="shared" si="44"/>
        <v/>
      </c>
      <c r="F97" s="137" t="str">
        <f t="shared" si="44"/>
        <v/>
      </c>
      <c r="G97" s="137" t="str">
        <f t="shared" si="44"/>
        <v/>
      </c>
      <c r="H97" s="137" t="str">
        <f t="shared" si="44"/>
        <v/>
      </c>
      <c r="I97" s="137" t="str">
        <f t="shared" si="44"/>
        <v/>
      </c>
      <c r="J97" s="137" t="str">
        <f t="shared" si="44"/>
        <v/>
      </c>
      <c r="K97" s="137" t="str">
        <f t="shared" si="44"/>
        <v/>
      </c>
      <c r="L97" s="137" t="str">
        <f t="shared" si="44"/>
        <v/>
      </c>
      <c r="M97" s="19"/>
      <c r="N97" s="18"/>
    </row>
    <row r="98" spans="1:14" ht="20.100000000000001" customHeight="1" x14ac:dyDescent="0.25">
      <c r="A98" s="204" t="s">
        <v>61</v>
      </c>
      <c r="B98" s="205"/>
      <c r="C98" s="138" t="str">
        <f>IFERROR(C96/C97,"")</f>
        <v/>
      </c>
      <c r="D98" s="138" t="str">
        <f t="shared" ref="D98:L98" si="45">IFERROR(D96/D97,"")</f>
        <v/>
      </c>
      <c r="E98" s="138" t="str">
        <f t="shared" si="45"/>
        <v/>
      </c>
      <c r="F98" s="138" t="str">
        <f t="shared" si="45"/>
        <v/>
      </c>
      <c r="G98" s="138" t="str">
        <f t="shared" si="45"/>
        <v/>
      </c>
      <c r="H98" s="138" t="str">
        <f t="shared" si="45"/>
        <v/>
      </c>
      <c r="I98" s="138" t="str">
        <f t="shared" si="45"/>
        <v/>
      </c>
      <c r="J98" s="138" t="str">
        <f t="shared" si="45"/>
        <v/>
      </c>
      <c r="K98" s="138" t="str">
        <f t="shared" si="45"/>
        <v/>
      </c>
      <c r="L98" s="138" t="str">
        <f t="shared" si="45"/>
        <v/>
      </c>
      <c r="M98" s="19"/>
      <c r="N98" s="18"/>
    </row>
    <row r="99" spans="1:14" ht="26.25" customHeight="1" x14ac:dyDescent="0.25">
      <c r="A99" s="204" t="s">
        <v>77</v>
      </c>
      <c r="B99" s="205"/>
      <c r="C99" s="138" t="str">
        <f>IFERROR(ROUND(C81/C29/(C32*4.348),2),"")</f>
        <v/>
      </c>
      <c r="D99" s="138" t="str">
        <f t="shared" ref="D99:L99" si="46">IFERROR(ROUND(D81/D29/(D32*4.348),2),"")</f>
        <v/>
      </c>
      <c r="E99" s="138" t="str">
        <f t="shared" si="46"/>
        <v/>
      </c>
      <c r="F99" s="138" t="str">
        <f t="shared" si="46"/>
        <v/>
      </c>
      <c r="G99" s="138" t="str">
        <f t="shared" si="46"/>
        <v/>
      </c>
      <c r="H99" s="138" t="str">
        <f t="shared" si="46"/>
        <v/>
      </c>
      <c r="I99" s="138" t="str">
        <f t="shared" si="46"/>
        <v/>
      </c>
      <c r="J99" s="138" t="str">
        <f t="shared" si="46"/>
        <v/>
      </c>
      <c r="K99" s="138" t="str">
        <f t="shared" si="46"/>
        <v/>
      </c>
      <c r="L99" s="138" t="str">
        <f t="shared" si="46"/>
        <v/>
      </c>
      <c r="M99" s="19"/>
      <c r="N99" s="18"/>
    </row>
    <row r="100" spans="1:14" ht="20.100000000000001" customHeight="1" thickBot="1" x14ac:dyDescent="0.3">
      <c r="A100" s="213" t="s">
        <v>10</v>
      </c>
      <c r="B100" s="214"/>
      <c r="C100" s="139" t="str">
        <f>IFERROR(ROUND(C96/C29/(C32*4.348),2),"")</f>
        <v/>
      </c>
      <c r="D100" s="139" t="str">
        <f t="shared" ref="D100:L100" si="47">IFERROR(ROUND(D96/D29/(D32*4.348),2),"")</f>
        <v/>
      </c>
      <c r="E100" s="139" t="str">
        <f t="shared" si="47"/>
        <v/>
      </c>
      <c r="F100" s="139" t="str">
        <f t="shared" si="47"/>
        <v/>
      </c>
      <c r="G100" s="139" t="str">
        <f t="shared" si="47"/>
        <v/>
      </c>
      <c r="H100" s="139" t="str">
        <f t="shared" si="47"/>
        <v/>
      </c>
      <c r="I100" s="139" t="str">
        <f t="shared" si="47"/>
        <v/>
      </c>
      <c r="J100" s="139" t="str">
        <f t="shared" si="47"/>
        <v/>
      </c>
      <c r="K100" s="139" t="str">
        <f t="shared" si="47"/>
        <v/>
      </c>
      <c r="L100" s="139" t="str">
        <f t="shared" si="47"/>
        <v/>
      </c>
      <c r="M100" s="19"/>
      <c r="N100" s="18"/>
    </row>
    <row r="101" spans="1:14" ht="20.100000000000001" customHeight="1" x14ac:dyDescent="0.25">
      <c r="A101" s="283" t="s">
        <v>56</v>
      </c>
      <c r="B101" s="284"/>
      <c r="C101" s="140">
        <f>ROUND(SUM(C93:L93),2)</f>
        <v>0</v>
      </c>
      <c r="D101" s="100" t="s">
        <v>59</v>
      </c>
      <c r="E101" s="105" t="s">
        <v>60</v>
      </c>
      <c r="F101" s="89"/>
      <c r="G101" s="89"/>
      <c r="H101" s="89"/>
      <c r="I101" s="89"/>
      <c r="J101" s="89"/>
      <c r="K101" s="89"/>
      <c r="L101" s="89"/>
      <c r="M101" s="19"/>
      <c r="N101" s="18"/>
    </row>
    <row r="102" spans="1:14" ht="20.100000000000001" customHeight="1" x14ac:dyDescent="0.25">
      <c r="A102" s="204" t="s">
        <v>57</v>
      </c>
      <c r="B102" s="205"/>
      <c r="C102" s="138">
        <f>ROUND(SUM(C94:L94),2)</f>
        <v>0</v>
      </c>
      <c r="D102" s="99" t="s">
        <v>80</v>
      </c>
      <c r="E102" s="102" t="e">
        <f>$C$102/$C$101</f>
        <v>#DIV/0!</v>
      </c>
      <c r="F102" s="89"/>
      <c r="G102" s="89"/>
      <c r="H102" s="89"/>
      <c r="I102" s="89"/>
      <c r="J102" s="89"/>
      <c r="K102" s="89"/>
      <c r="L102" s="89"/>
      <c r="M102" s="19"/>
      <c r="N102" s="18"/>
    </row>
    <row r="103" spans="1:14" ht="20.100000000000001" customHeight="1" thickBot="1" x14ac:dyDescent="0.3">
      <c r="A103" s="204" t="s">
        <v>58</v>
      </c>
      <c r="B103" s="205"/>
      <c r="C103" s="138">
        <f>ROUND(SUM(C95:L95),2)</f>
        <v>0</v>
      </c>
      <c r="D103" s="101" t="s">
        <v>81</v>
      </c>
      <c r="E103" s="103" t="e">
        <f>$C$103/$C$101</f>
        <v>#DIV/0!</v>
      </c>
      <c r="F103" s="89"/>
      <c r="G103" s="89"/>
      <c r="H103" s="89"/>
      <c r="I103" s="89"/>
      <c r="J103" s="89"/>
      <c r="K103" s="89"/>
      <c r="L103" s="89"/>
      <c r="M103" s="19"/>
      <c r="N103" s="18"/>
    </row>
    <row r="104" spans="1:14" ht="20.100000000000001" customHeight="1" x14ac:dyDescent="0.25">
      <c r="A104" s="206" t="s">
        <v>143</v>
      </c>
      <c r="B104" s="207"/>
      <c r="C104" s="141">
        <f>SUM(C77:L77)</f>
        <v>0</v>
      </c>
      <c r="D104" s="143"/>
      <c r="E104" s="144"/>
      <c r="F104" s="89"/>
      <c r="G104" s="89"/>
      <c r="H104" s="89"/>
      <c r="I104" s="89"/>
      <c r="J104" s="89"/>
      <c r="K104" s="89"/>
      <c r="L104" s="89"/>
      <c r="M104" s="19"/>
      <c r="N104" s="18"/>
    </row>
    <row r="105" spans="1:14" ht="20.100000000000001" customHeight="1" x14ac:dyDescent="0.25">
      <c r="A105" s="204" t="s">
        <v>53</v>
      </c>
      <c r="B105" s="205"/>
      <c r="C105" s="142">
        <f>ROUND(SUM(C96:L96),2)</f>
        <v>0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19"/>
      <c r="N105" s="18"/>
    </row>
    <row r="106" spans="1:14" s="13" customFormat="1" ht="18.75" customHeight="1" thickBot="1" x14ac:dyDescent="0.3">
      <c r="A106" s="213" t="s">
        <v>64</v>
      </c>
      <c r="B106" s="214"/>
      <c r="C106" s="104">
        <f>SUM(C97:L97)</f>
        <v>0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53"/>
      <c r="N106" s="54"/>
    </row>
    <row r="107" spans="1:14" s="13" customFormat="1" x14ac:dyDescent="0.25">
      <c r="A107" s="91"/>
      <c r="B107" s="91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53"/>
      <c r="N107" s="54"/>
    </row>
    <row r="108" spans="1:14" s="13" customFormat="1" x14ac:dyDescent="0.25">
      <c r="A108" s="201"/>
      <c r="B108" s="201"/>
      <c r="C108" s="201"/>
      <c r="D108" s="201"/>
      <c r="E108" s="201"/>
      <c r="F108" s="201"/>
      <c r="L108" s="54"/>
      <c r="M108" s="53"/>
    </row>
    <row r="109" spans="1:14" s="21" customFormat="1" ht="19.5" customHeight="1" x14ac:dyDescent="0.25">
      <c r="A109" s="29" t="s">
        <v>7</v>
      </c>
      <c r="B109" s="29"/>
      <c r="C109" s="29"/>
      <c r="D109" s="29"/>
      <c r="E109" s="29"/>
      <c r="F109" s="29"/>
      <c r="L109" s="22"/>
      <c r="M109" s="23"/>
    </row>
    <row r="110" spans="1:14" x14ac:dyDescent="0.25">
      <c r="C110" s="281" t="s">
        <v>78</v>
      </c>
      <c r="D110" s="282"/>
      <c r="F110" s="4"/>
      <c r="G110" s="17"/>
    </row>
    <row r="111" spans="1:14" s="21" customFormat="1" x14ac:dyDescent="0.25">
      <c r="A111" s="24"/>
      <c r="B111" s="25"/>
      <c r="C111" s="28" t="s">
        <v>65</v>
      </c>
      <c r="D111" s="28" t="s">
        <v>8</v>
      </c>
      <c r="J111" s="22"/>
      <c r="K111" s="23"/>
    </row>
    <row r="112" spans="1:14" s="17" customFormat="1" x14ac:dyDescent="0.25">
      <c r="A112" s="26" t="s">
        <v>11</v>
      </c>
      <c r="B112" s="27"/>
      <c r="C112" s="60" t="e">
        <f>SUM($C$79:$L$79)/C106</f>
        <v>#DIV/0!</v>
      </c>
      <c r="D112" s="60">
        <f>ROUND(SUM($C$79:$L$79),2)</f>
        <v>0</v>
      </c>
      <c r="J112" s="20"/>
      <c r="K112" s="20"/>
    </row>
    <row r="113" spans="1:11" s="17" customFormat="1" x14ac:dyDescent="0.25">
      <c r="A113" s="26" t="s">
        <v>12</v>
      </c>
      <c r="B113" s="27"/>
      <c r="C113" s="60" t="e">
        <f>ROUND(SUM($C$80:$L$80)/C106,2)</f>
        <v>#DIV/0!</v>
      </c>
      <c r="D113" s="60">
        <f>ROUND(SUM($C$80:$L$80),2)</f>
        <v>0</v>
      </c>
      <c r="J113" s="20"/>
      <c r="K113" s="20"/>
    </row>
    <row r="114" spans="1:11" s="17" customFormat="1" x14ac:dyDescent="0.25">
      <c r="A114" s="26" t="s">
        <v>13</v>
      </c>
      <c r="B114" s="27"/>
      <c r="C114" s="60" t="e">
        <f>$C$101/C106</f>
        <v>#DIV/0!</v>
      </c>
      <c r="D114" s="60">
        <f>$C$101</f>
        <v>0</v>
      </c>
      <c r="J114" s="20"/>
      <c r="K114" s="20"/>
    </row>
    <row r="115" spans="1:11" s="17" customFormat="1" ht="26.25" customHeight="1" x14ac:dyDescent="0.25">
      <c r="A115" s="264" t="s">
        <v>14</v>
      </c>
      <c r="B115" s="265"/>
      <c r="C115" s="60" t="e">
        <f>$C$102/C106</f>
        <v>#DIV/0!</v>
      </c>
      <c r="D115" s="60">
        <f>$C$102</f>
        <v>0</v>
      </c>
      <c r="J115" s="20"/>
      <c r="K115" s="20"/>
    </row>
    <row r="116" spans="1:11" s="17" customFormat="1" x14ac:dyDescent="0.25">
      <c r="A116" s="26" t="s">
        <v>15</v>
      </c>
      <c r="B116" s="27"/>
      <c r="C116" s="60" t="e">
        <f>$C$103/C106</f>
        <v>#DIV/0!</v>
      </c>
      <c r="D116" s="60">
        <f>$C$103</f>
        <v>0</v>
      </c>
      <c r="J116" s="20"/>
      <c r="K116" s="20"/>
    </row>
    <row r="117" spans="1:11" s="17" customFormat="1" x14ac:dyDescent="0.25">
      <c r="A117" s="122" t="s">
        <v>144</v>
      </c>
      <c r="B117" s="123"/>
      <c r="C117" s="60" t="e">
        <f>ROUND(SUM($C$77:$L$77)/C106,2)</f>
        <v>#DIV/0!</v>
      </c>
      <c r="D117" s="60">
        <f>ROUND(SUM($C$77:$L$77),2)</f>
        <v>0</v>
      </c>
      <c r="J117" s="20"/>
      <c r="K117" s="20"/>
    </row>
    <row r="118" spans="1:11" s="17" customFormat="1" x14ac:dyDescent="0.25">
      <c r="A118" s="26" t="s">
        <v>9</v>
      </c>
      <c r="B118" s="27"/>
      <c r="C118" s="61" t="e">
        <f>SUM(C115:C117)+SUM(C112:C113)</f>
        <v>#DIV/0!</v>
      </c>
      <c r="D118" s="61">
        <f>SUM(D115:D117)+SUM(D112:D113)</f>
        <v>0</v>
      </c>
    </row>
    <row r="119" spans="1:11" ht="8.25" customHeight="1" x14ac:dyDescent="0.25">
      <c r="F119" s="4"/>
    </row>
  </sheetData>
  <sheetProtection algorithmName="SHA-512" hashValue="Z5qV3kydZ0K70s5jepZ1oxZpnbw+FYGHBZV7n8CYpbiLiQT12XxFyHwdxvZ2Flm9M3jFuGkFl78e4Ci24zilUg==" saltValue="UwAV1kCgYeZb90MjTqGrvA==" spinCount="100000" sheet="1" selectLockedCells="1"/>
  <customSheetViews>
    <customSheetView guid="{91B999BD-A45E-4103-8F8C-38A583DF81BF}" scale="110" showGridLines="0" printArea="1" hiddenRows="1" topLeftCell="A19">
      <selection activeCell="H25" sqref="H25"/>
      <rowBreaks count="1" manualBreakCount="1">
        <brk id="65" max="5" man="1"/>
      </rowBreaks>
      <pageMargins left="0.70866141732283472" right="0.70866141732283472" top="0.74803149606299213" bottom="0.54" header="0.31496062992125984" footer="0.22"/>
      <printOptions horizontalCentered="1" verticalCentered="1"/>
      <pageSetup paperSize="9" scale="91" orientation="portrait" r:id="rId1"/>
      <headerFooter alignWithMargins="0">
        <oddHeader>&amp;L&amp;G&amp;R&amp;G</oddHeader>
        <oddFooter>&amp;C&amp;8&amp;K00-049Zusatzblatt_P_FP_2014_V2_1_151030.xls&amp;RSeite &amp;P von  &amp;N</oddFooter>
      </headerFooter>
    </customSheetView>
  </customSheetViews>
  <mergeCells count="114">
    <mergeCell ref="C3:F3"/>
    <mergeCell ref="G3:H3"/>
    <mergeCell ref="A3:B3"/>
    <mergeCell ref="A53:B53"/>
    <mergeCell ref="A33:B33"/>
    <mergeCell ref="A115:B115"/>
    <mergeCell ref="A41:B41"/>
    <mergeCell ref="A58:B58"/>
    <mergeCell ref="A93:B93"/>
    <mergeCell ref="A94:B94"/>
    <mergeCell ref="A79:B79"/>
    <mergeCell ref="A80:B80"/>
    <mergeCell ref="A81:B81"/>
    <mergeCell ref="A82:L82"/>
    <mergeCell ref="A85:L85"/>
    <mergeCell ref="A86:B86"/>
    <mergeCell ref="A89:B89"/>
    <mergeCell ref="A83:B83"/>
    <mergeCell ref="A84:B84"/>
    <mergeCell ref="A90:B90"/>
    <mergeCell ref="A95:B95"/>
    <mergeCell ref="C110:D110"/>
    <mergeCell ref="A101:B101"/>
    <mergeCell ref="A102:B102"/>
    <mergeCell ref="A30:B30"/>
    <mergeCell ref="A31:B31"/>
    <mergeCell ref="A32:B32"/>
    <mergeCell ref="A51:B51"/>
    <mergeCell ref="A59:B59"/>
    <mergeCell ref="A2:L2"/>
    <mergeCell ref="J6:L6"/>
    <mergeCell ref="A1:L1"/>
    <mergeCell ref="A106:B106"/>
    <mergeCell ref="C5:F5"/>
    <mergeCell ref="C6:F6"/>
    <mergeCell ref="A44:B44"/>
    <mergeCell ref="A39:B39"/>
    <mergeCell ref="G4:L4"/>
    <mergeCell ref="C7:E7"/>
    <mergeCell ref="D8:F8"/>
    <mergeCell ref="D10:F10"/>
    <mergeCell ref="A35:B35"/>
    <mergeCell ref="A36:B36"/>
    <mergeCell ref="A37:B37"/>
    <mergeCell ref="A45:B45"/>
    <mergeCell ref="A40:B40"/>
    <mergeCell ref="A10:B10"/>
    <mergeCell ref="I3:L3"/>
    <mergeCell ref="A34:B34"/>
    <mergeCell ref="A50:B50"/>
    <mergeCell ref="A47:L47"/>
    <mergeCell ref="A46:B46"/>
    <mergeCell ref="A61:B61"/>
    <mergeCell ref="A64:B64"/>
    <mergeCell ref="A65:B65"/>
    <mergeCell ref="A54:B54"/>
    <mergeCell ref="A57:B57"/>
    <mergeCell ref="A49:B49"/>
    <mergeCell ref="A63:B63"/>
    <mergeCell ref="A48:B48"/>
    <mergeCell ref="A52:B52"/>
    <mergeCell ref="A55:L55"/>
    <mergeCell ref="A56:B56"/>
    <mergeCell ref="A60:B60"/>
    <mergeCell ref="A38:B38"/>
    <mergeCell ref="A108:F108"/>
    <mergeCell ref="A96:B96"/>
    <mergeCell ref="A105:B105"/>
    <mergeCell ref="A104:B104"/>
    <mergeCell ref="A78:L78"/>
    <mergeCell ref="A70:B70"/>
    <mergeCell ref="A67:B67"/>
    <mergeCell ref="A68:B68"/>
    <mergeCell ref="A69:B69"/>
    <mergeCell ref="A74:B74"/>
    <mergeCell ref="A103:B103"/>
    <mergeCell ref="A99:B99"/>
    <mergeCell ref="A100:B100"/>
    <mergeCell ref="A97:B97"/>
    <mergeCell ref="A98:B98"/>
    <mergeCell ref="A66:B66"/>
    <mergeCell ref="A91:B91"/>
    <mergeCell ref="A88:B88"/>
    <mergeCell ref="A92:L92"/>
    <mergeCell ref="A71:L71"/>
    <mergeCell ref="A72:B72"/>
    <mergeCell ref="A73:B73"/>
    <mergeCell ref="A75:B75"/>
    <mergeCell ref="A76:B76"/>
    <mergeCell ref="A77:B77"/>
    <mergeCell ref="G5:H5"/>
    <mergeCell ref="G6:H6"/>
    <mergeCell ref="G8:H8"/>
    <mergeCell ref="G9:H9"/>
    <mergeCell ref="G10:H10"/>
    <mergeCell ref="G7:H7"/>
    <mergeCell ref="I7:L7"/>
    <mergeCell ref="J9:L10"/>
    <mergeCell ref="J5:L5"/>
    <mergeCell ref="A11:L11"/>
    <mergeCell ref="A14:B14"/>
    <mergeCell ref="A13:B13"/>
    <mergeCell ref="A15:B15"/>
    <mergeCell ref="A29:B29"/>
    <mergeCell ref="A12:L12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</mergeCells>
  <dataValidations count="1">
    <dataValidation type="list" allowBlank="1" showInputMessage="1" showErrorMessage="1" sqref="C10">
      <formula1>Anteil</formula1>
    </dataValidation>
  </dataValidations>
  <printOptions horizontalCentered="1"/>
  <pageMargins left="0.70866141732283472" right="0.70866141732283472" top="0.94488188976377963" bottom="0.55118110236220474" header="0.31496062992125984" footer="0.23622047244094491"/>
  <pageSetup paperSize="9" scale="70" fitToHeight="0" orientation="landscape" r:id="rId2"/>
  <headerFooter alignWithMargins="0">
    <oddHeader>&amp;L&amp;G&amp;R&amp;G</oddHeader>
    <oddFooter>&amp;L&amp;9&amp;K00-026&amp;F
&amp;C&amp;8&amp;K00-043&amp;G
Zusatzblatt_P_pauschl_AGA_erweitert_V3_5_250905&amp;RSeite &amp;P von  &amp;N</oddFooter>
  </headerFooter>
  <rowBreaks count="2" manualBreakCount="2">
    <brk id="54" max="11" man="1"/>
    <brk id="91" max="11" man="1"/>
  </rowBreak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zoomScaleNormal="100" workbookViewId="0">
      <selection activeCell="A45" sqref="A45:F50"/>
    </sheetView>
  </sheetViews>
  <sheetFormatPr baseColWidth="10" defaultColWidth="0" defaultRowHeight="13.2" zeroHeight="1" x14ac:dyDescent="0.25"/>
  <cols>
    <col min="1" max="1" width="21" style="1" customWidth="1"/>
    <col min="2" max="2" width="10" style="1" customWidth="1"/>
    <col min="3" max="3" width="16.5546875" style="1" customWidth="1"/>
    <col min="4" max="4" width="16.109375" style="1" customWidth="1"/>
    <col min="5" max="5" width="15.6640625" style="1" customWidth="1"/>
    <col min="6" max="6" width="15.6640625" style="2" customWidth="1"/>
    <col min="7" max="12" width="15.6640625" style="4" hidden="1" customWidth="1"/>
    <col min="13" max="14" width="0" style="4" hidden="1" customWidth="1"/>
    <col min="15" max="17" width="0" style="1" hidden="1" customWidth="1"/>
    <col min="18" max="16384" width="11.44140625" style="1" hidden="1"/>
  </cols>
  <sheetData>
    <row r="1" spans="1:14" x14ac:dyDescent="0.25">
      <c r="A1" s="16" t="s">
        <v>6</v>
      </c>
      <c r="B1" s="16"/>
      <c r="C1" s="4"/>
      <c r="D1" s="15"/>
      <c r="E1" s="4"/>
      <c r="F1" s="4"/>
    </row>
    <row r="2" spans="1:14" x14ac:dyDescent="0.25">
      <c r="A2" s="6"/>
      <c r="B2" s="6"/>
      <c r="C2" s="6"/>
      <c r="D2" s="6"/>
      <c r="E2" s="6"/>
      <c r="F2" s="6"/>
    </row>
    <row r="3" spans="1:14" s="2" customFormat="1" ht="18" customHeight="1" x14ac:dyDescent="0.25">
      <c r="A3" s="285" t="s">
        <v>110</v>
      </c>
      <c r="B3" s="286"/>
      <c r="C3" s="286"/>
      <c r="D3" s="286"/>
      <c r="E3" s="286"/>
      <c r="F3" s="287"/>
      <c r="G3" s="13"/>
      <c r="H3" s="13"/>
      <c r="I3" s="13"/>
      <c r="J3" s="13"/>
      <c r="K3" s="13"/>
      <c r="L3" s="13"/>
      <c r="M3" s="13"/>
      <c r="N3" s="13"/>
    </row>
    <row r="4" spans="1:14" s="2" customFormat="1" ht="9.75" customHeight="1" x14ac:dyDescent="0.25">
      <c r="A4" s="5"/>
      <c r="B4" s="5"/>
      <c r="C4" s="7"/>
      <c r="D4" s="8"/>
      <c r="E4" s="8"/>
      <c r="F4" s="9"/>
      <c r="G4" s="13"/>
      <c r="H4" s="13"/>
      <c r="I4" s="13"/>
      <c r="J4" s="13"/>
      <c r="K4" s="13"/>
      <c r="L4" s="13"/>
      <c r="M4" s="13"/>
      <c r="N4" s="13"/>
    </row>
    <row r="5" spans="1:14" s="2" customFormat="1" x14ac:dyDescent="0.25">
      <c r="A5" s="302" t="s">
        <v>111</v>
      </c>
      <c r="B5" s="302"/>
      <c r="C5" s="302"/>
      <c r="D5" s="302"/>
      <c r="E5" s="302"/>
      <c r="F5" s="302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292"/>
      <c r="B6" s="292"/>
      <c r="C6" s="292"/>
      <c r="D6" s="292"/>
      <c r="E6" s="292"/>
      <c r="F6" s="292"/>
    </row>
    <row r="7" spans="1:14" x14ac:dyDescent="0.25">
      <c r="A7" s="288"/>
      <c r="B7" s="288"/>
      <c r="C7" s="288"/>
      <c r="D7" s="288"/>
      <c r="E7" s="288"/>
      <c r="F7" s="288"/>
    </row>
    <row r="8" spans="1:14" x14ac:dyDescent="0.25">
      <c r="A8" s="288"/>
      <c r="B8" s="288"/>
      <c r="C8" s="288"/>
      <c r="D8" s="288"/>
      <c r="E8" s="288"/>
      <c r="F8" s="288"/>
    </row>
    <row r="9" spans="1:14" s="2" customFormat="1" x14ac:dyDescent="0.25">
      <c r="A9" s="288"/>
      <c r="B9" s="288"/>
      <c r="C9" s="288"/>
      <c r="D9" s="288"/>
      <c r="E9" s="288"/>
      <c r="F9" s="288"/>
      <c r="G9" s="13"/>
      <c r="H9" s="13"/>
      <c r="I9" s="13"/>
      <c r="J9" s="13"/>
      <c r="K9" s="13"/>
      <c r="L9" s="13"/>
      <c r="M9" s="13"/>
      <c r="N9" s="13"/>
    </row>
    <row r="10" spans="1:14" s="2" customFormat="1" x14ac:dyDescent="0.25">
      <c r="A10" s="288"/>
      <c r="B10" s="288"/>
      <c r="C10" s="288"/>
      <c r="D10" s="288"/>
      <c r="E10" s="288"/>
      <c r="F10" s="288"/>
      <c r="G10" s="13"/>
      <c r="H10" s="13"/>
      <c r="I10" s="13"/>
      <c r="J10" s="13"/>
      <c r="K10" s="13"/>
      <c r="L10" s="13"/>
      <c r="M10" s="13"/>
      <c r="N10" s="13"/>
    </row>
    <row r="11" spans="1:14" x14ac:dyDescent="0.25">
      <c r="A11" s="288"/>
      <c r="B11" s="288"/>
      <c r="C11" s="288"/>
      <c r="D11" s="288"/>
      <c r="E11" s="288"/>
      <c r="F11" s="288"/>
    </row>
    <row r="12" spans="1:14" x14ac:dyDescent="0.25">
      <c r="A12" s="288"/>
      <c r="B12" s="288"/>
      <c r="C12" s="288"/>
      <c r="D12" s="288"/>
      <c r="E12" s="288"/>
      <c r="F12" s="288"/>
    </row>
    <row r="13" spans="1:14" x14ac:dyDescent="0.25">
      <c r="A13" s="288"/>
      <c r="B13" s="288"/>
      <c r="C13" s="288"/>
      <c r="D13" s="288"/>
      <c r="E13" s="288"/>
      <c r="F13" s="288"/>
    </row>
    <row r="14" spans="1:14" s="2" customFormat="1" x14ac:dyDescent="0.25">
      <c r="A14" s="288"/>
      <c r="B14" s="288"/>
      <c r="C14" s="288"/>
      <c r="D14" s="288"/>
      <c r="E14" s="288"/>
      <c r="F14" s="288"/>
      <c r="G14" s="13"/>
      <c r="H14" s="13"/>
      <c r="I14" s="13"/>
      <c r="J14" s="13"/>
      <c r="K14" s="13"/>
      <c r="L14" s="13"/>
      <c r="M14" s="13"/>
      <c r="N14" s="13"/>
    </row>
    <row r="15" spans="1:14" s="2" customFormat="1" x14ac:dyDescent="0.25">
      <c r="A15" s="288"/>
      <c r="B15" s="288"/>
      <c r="C15" s="288"/>
      <c r="D15" s="288"/>
      <c r="E15" s="288"/>
      <c r="F15" s="288"/>
      <c r="G15" s="13"/>
      <c r="H15" s="13"/>
      <c r="I15" s="13"/>
      <c r="J15" s="13"/>
      <c r="K15" s="13"/>
      <c r="L15" s="13"/>
      <c r="M15" s="13"/>
      <c r="N15" s="13"/>
    </row>
    <row r="16" spans="1:14" s="2" customFormat="1" x14ac:dyDescent="0.25">
      <c r="A16" s="288"/>
      <c r="B16" s="288"/>
      <c r="C16" s="288"/>
      <c r="D16" s="288"/>
      <c r="E16" s="288"/>
      <c r="F16" s="288"/>
      <c r="G16" s="13"/>
      <c r="H16" s="13"/>
      <c r="I16" s="13"/>
      <c r="J16" s="13"/>
      <c r="K16" s="13"/>
      <c r="L16" s="13"/>
      <c r="M16" s="13"/>
      <c r="N16" s="13"/>
    </row>
    <row r="17" spans="1:14" s="2" customFormat="1" x14ac:dyDescent="0.25">
      <c r="A17" s="288"/>
      <c r="B17" s="288"/>
      <c r="C17" s="288"/>
      <c r="D17" s="288"/>
      <c r="E17" s="288"/>
      <c r="F17" s="288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288"/>
      <c r="B18" s="288"/>
      <c r="C18" s="288"/>
      <c r="D18" s="288"/>
      <c r="E18" s="288"/>
      <c r="F18" s="288"/>
    </row>
    <row r="19" spans="1:14" x14ac:dyDescent="0.25">
      <c r="A19" s="289"/>
      <c r="B19" s="289"/>
      <c r="C19" s="289"/>
      <c r="D19" s="289"/>
      <c r="E19" s="289"/>
      <c r="F19" s="289"/>
    </row>
    <row r="20" spans="1:14" x14ac:dyDescent="0.25">
      <c r="A20" s="4"/>
      <c r="B20" s="4"/>
      <c r="C20" s="4"/>
      <c r="D20" s="4"/>
      <c r="E20" s="4"/>
      <c r="F20" s="4"/>
    </row>
    <row r="21" spans="1:14" x14ac:dyDescent="0.25">
      <c r="A21" s="10" t="s">
        <v>1</v>
      </c>
      <c r="B21" s="10"/>
      <c r="C21" s="6"/>
      <c r="D21" s="6"/>
      <c r="E21" s="6"/>
      <c r="F21" s="6"/>
    </row>
    <row r="22" spans="1:14" x14ac:dyDescent="0.25">
      <c r="A22" s="11" t="s">
        <v>3</v>
      </c>
      <c r="B22" s="11"/>
      <c r="C22" s="12"/>
      <c r="D22" s="12"/>
      <c r="E22" s="12"/>
      <c r="F22" s="6"/>
    </row>
    <row r="23" spans="1:14" x14ac:dyDescent="0.25">
      <c r="A23" s="292"/>
      <c r="B23" s="292"/>
      <c r="C23" s="292"/>
      <c r="D23" s="292"/>
      <c r="E23" s="292"/>
      <c r="F23" s="292"/>
    </row>
    <row r="24" spans="1:14" x14ac:dyDescent="0.25">
      <c r="A24" s="288"/>
      <c r="B24" s="288"/>
      <c r="C24" s="288"/>
      <c r="D24" s="288"/>
      <c r="E24" s="288"/>
      <c r="F24" s="288"/>
    </row>
    <row r="25" spans="1:14" x14ac:dyDescent="0.25">
      <c r="A25" s="288"/>
      <c r="B25" s="288"/>
      <c r="C25" s="288"/>
      <c r="D25" s="288"/>
      <c r="E25" s="288"/>
      <c r="F25" s="288"/>
    </row>
    <row r="26" spans="1:14" x14ac:dyDescent="0.25">
      <c r="A26" s="288"/>
      <c r="B26" s="288"/>
      <c r="C26" s="288"/>
      <c r="D26" s="288"/>
      <c r="E26" s="288"/>
      <c r="F26" s="288"/>
    </row>
    <row r="27" spans="1:14" x14ac:dyDescent="0.25">
      <c r="A27" s="288"/>
      <c r="B27" s="288"/>
      <c r="C27" s="288"/>
      <c r="D27" s="288"/>
      <c r="E27" s="288"/>
      <c r="F27" s="288"/>
    </row>
    <row r="28" spans="1:14" x14ac:dyDescent="0.25">
      <c r="A28" s="288"/>
      <c r="B28" s="288"/>
      <c r="C28" s="288"/>
      <c r="D28" s="288"/>
      <c r="E28" s="288"/>
      <c r="F28" s="288"/>
    </row>
    <row r="29" spans="1:14" x14ac:dyDescent="0.25">
      <c r="A29" s="288"/>
      <c r="B29" s="288"/>
      <c r="C29" s="288"/>
      <c r="D29" s="288"/>
      <c r="E29" s="288"/>
      <c r="F29" s="288"/>
    </row>
    <row r="30" spans="1:14" x14ac:dyDescent="0.25">
      <c r="A30" s="288"/>
      <c r="B30" s="288"/>
      <c r="C30" s="288"/>
      <c r="D30" s="288"/>
      <c r="E30" s="288"/>
      <c r="F30" s="288"/>
    </row>
    <row r="31" spans="1:14" x14ac:dyDescent="0.25">
      <c r="A31" s="289"/>
      <c r="B31" s="289"/>
      <c r="C31" s="289"/>
      <c r="D31" s="289"/>
      <c r="E31" s="289"/>
      <c r="F31" s="289"/>
    </row>
    <row r="32" spans="1:14" x14ac:dyDescent="0.25">
      <c r="A32" s="4"/>
      <c r="B32" s="4"/>
      <c r="C32" s="4"/>
      <c r="D32" s="4"/>
      <c r="E32" s="4"/>
      <c r="F32" s="13"/>
    </row>
    <row r="33" spans="1:17" s="3" customFormat="1" x14ac:dyDescent="0.25">
      <c r="A33" s="293" t="s">
        <v>133</v>
      </c>
      <c r="B33" s="293"/>
      <c r="C33" s="293"/>
      <c r="D33" s="293"/>
      <c r="E33" s="293"/>
      <c r="F33" s="293"/>
      <c r="G33" s="40"/>
      <c r="H33" s="40"/>
      <c r="I33" s="40"/>
      <c r="J33" s="40"/>
      <c r="K33" s="40"/>
      <c r="L33" s="40"/>
      <c r="M33" s="40"/>
      <c r="N33" s="40"/>
    </row>
    <row r="34" spans="1:17" x14ac:dyDescent="0.25">
      <c r="A34" s="288"/>
      <c r="B34" s="288"/>
      <c r="C34" s="288"/>
      <c r="D34" s="288"/>
      <c r="E34" s="288"/>
      <c r="F34" s="288"/>
    </row>
    <row r="35" spans="1:17" x14ac:dyDescent="0.25">
      <c r="A35" s="288"/>
      <c r="B35" s="288"/>
      <c r="C35" s="288"/>
      <c r="D35" s="288"/>
      <c r="E35" s="288"/>
      <c r="F35" s="288"/>
    </row>
    <row r="36" spans="1:17" x14ac:dyDescent="0.25">
      <c r="A36" s="288"/>
      <c r="B36" s="288"/>
      <c r="C36" s="288"/>
      <c r="D36" s="288"/>
      <c r="E36" s="288"/>
      <c r="F36" s="288"/>
    </row>
    <row r="37" spans="1:17" x14ac:dyDescent="0.25">
      <c r="A37" s="288"/>
      <c r="B37" s="288"/>
      <c r="C37" s="288"/>
      <c r="D37" s="288"/>
      <c r="E37" s="288"/>
      <c r="F37" s="288"/>
    </row>
    <row r="38" spans="1:17" x14ac:dyDescent="0.25">
      <c r="A38" s="288"/>
      <c r="B38" s="288"/>
      <c r="C38" s="288"/>
      <c r="D38" s="288"/>
      <c r="E38" s="288"/>
      <c r="F38" s="288"/>
    </row>
    <row r="39" spans="1:17" x14ac:dyDescent="0.25">
      <c r="A39" s="288"/>
      <c r="B39" s="288"/>
      <c r="C39" s="288"/>
      <c r="D39" s="288"/>
      <c r="E39" s="288"/>
      <c r="F39" s="288"/>
    </row>
    <row r="40" spans="1:17" x14ac:dyDescent="0.25">
      <c r="A40" s="288"/>
      <c r="B40" s="288"/>
      <c r="C40" s="288"/>
      <c r="D40" s="288"/>
      <c r="E40" s="288"/>
      <c r="F40" s="288"/>
    </row>
    <row r="41" spans="1:17" x14ac:dyDescent="0.25">
      <c r="A41" s="288"/>
      <c r="B41" s="288"/>
      <c r="C41" s="288"/>
      <c r="D41" s="288"/>
      <c r="E41" s="288"/>
      <c r="F41" s="288"/>
    </row>
    <row r="42" spans="1:17" s="4" customFormat="1" x14ac:dyDescent="0.25">
      <c r="A42" s="289"/>
      <c r="B42" s="289"/>
      <c r="C42" s="289"/>
      <c r="D42" s="289"/>
      <c r="E42" s="289"/>
      <c r="F42" s="289"/>
      <c r="O42" s="1"/>
      <c r="P42" s="1"/>
      <c r="Q42" s="1"/>
    </row>
    <row r="43" spans="1:17" s="4" customFormat="1" ht="12.75" customHeight="1" x14ac:dyDescent="0.25">
      <c r="A43" s="290" t="s">
        <v>17</v>
      </c>
      <c r="B43" s="290"/>
      <c r="C43" s="290"/>
      <c r="D43" s="290"/>
      <c r="E43" s="290"/>
      <c r="F43" s="290"/>
      <c r="O43" s="1"/>
      <c r="P43" s="1"/>
      <c r="Q43" s="1"/>
    </row>
    <row r="44" spans="1:17" s="4" customFormat="1" ht="18.75" customHeight="1" x14ac:dyDescent="0.25">
      <c r="A44" s="291"/>
      <c r="B44" s="291"/>
      <c r="C44" s="291"/>
      <c r="D44" s="291"/>
      <c r="E44" s="291"/>
      <c r="F44" s="291"/>
      <c r="O44" s="1"/>
      <c r="P44" s="1"/>
      <c r="Q44" s="1"/>
    </row>
    <row r="45" spans="1:17" s="4" customFormat="1" x14ac:dyDescent="0.25">
      <c r="A45" s="292"/>
      <c r="B45" s="292"/>
      <c r="C45" s="292"/>
      <c r="D45" s="292"/>
      <c r="E45" s="292"/>
      <c r="F45" s="292"/>
      <c r="O45" s="1"/>
      <c r="P45" s="1"/>
      <c r="Q45" s="1"/>
    </row>
    <row r="46" spans="1:17" s="4" customFormat="1" x14ac:dyDescent="0.25">
      <c r="A46" s="288"/>
      <c r="B46" s="288"/>
      <c r="C46" s="288"/>
      <c r="D46" s="288"/>
      <c r="E46" s="288"/>
      <c r="F46" s="288"/>
      <c r="O46" s="1"/>
      <c r="P46" s="1"/>
      <c r="Q46" s="1"/>
    </row>
    <row r="47" spans="1:17" s="4" customFormat="1" x14ac:dyDescent="0.25">
      <c r="A47" s="288"/>
      <c r="B47" s="288"/>
      <c r="C47" s="288"/>
      <c r="D47" s="288"/>
      <c r="E47" s="288"/>
      <c r="F47" s="288"/>
      <c r="O47" s="1"/>
      <c r="P47" s="1"/>
      <c r="Q47" s="1"/>
    </row>
    <row r="48" spans="1:17" s="4" customFormat="1" x14ac:dyDescent="0.25">
      <c r="A48" s="288"/>
      <c r="B48" s="288"/>
      <c r="C48" s="288"/>
      <c r="D48" s="288"/>
      <c r="E48" s="288"/>
      <c r="F48" s="288"/>
      <c r="O48" s="1"/>
      <c r="P48" s="1"/>
      <c r="Q48" s="1"/>
    </row>
    <row r="49" spans="1:17" s="4" customFormat="1" x14ac:dyDescent="0.25">
      <c r="A49" s="288"/>
      <c r="B49" s="288"/>
      <c r="C49" s="288"/>
      <c r="D49" s="288"/>
      <c r="E49" s="288"/>
      <c r="F49" s="288"/>
      <c r="O49" s="1"/>
      <c r="P49" s="1"/>
      <c r="Q49" s="1"/>
    </row>
    <row r="50" spans="1:17" s="4" customFormat="1" x14ac:dyDescent="0.25">
      <c r="A50" s="289"/>
      <c r="B50" s="289"/>
      <c r="C50" s="289"/>
      <c r="D50" s="289"/>
      <c r="E50" s="289"/>
      <c r="F50" s="289"/>
      <c r="O50" s="1"/>
      <c r="P50" s="1"/>
      <c r="Q50" s="1"/>
    </row>
    <row r="51" spans="1:17" ht="28.5" customHeight="1" x14ac:dyDescent="0.25">
      <c r="A51" s="294" t="s">
        <v>96</v>
      </c>
      <c r="B51" s="295"/>
      <c r="C51" s="295"/>
      <c r="D51" s="295"/>
      <c r="E51" s="295"/>
      <c r="F51" s="295"/>
      <c r="I51" s="1"/>
      <c r="J51" s="1"/>
      <c r="K51" s="1"/>
      <c r="L51" s="1"/>
      <c r="M51" s="1"/>
      <c r="N51" s="1"/>
    </row>
    <row r="52" spans="1:17" ht="30.75" customHeight="1" x14ac:dyDescent="0.25">
      <c r="A52" s="296" t="s">
        <v>112</v>
      </c>
      <c r="B52" s="296"/>
      <c r="C52" s="296"/>
      <c r="D52" s="296"/>
      <c r="E52" s="296"/>
      <c r="F52" s="296"/>
      <c r="I52" s="1"/>
      <c r="J52" s="1"/>
      <c r="K52" s="1"/>
      <c r="L52" s="1"/>
      <c r="M52" s="1"/>
      <c r="N52" s="1"/>
    </row>
    <row r="53" spans="1:17" ht="31.5" customHeight="1" x14ac:dyDescent="0.25">
      <c r="A53" s="297" t="s">
        <v>97</v>
      </c>
      <c r="B53" s="298"/>
      <c r="C53" s="298"/>
      <c r="D53" s="298"/>
      <c r="E53" s="298"/>
      <c r="F53" s="299"/>
      <c r="I53" s="1"/>
      <c r="J53" s="1"/>
      <c r="K53" s="1"/>
      <c r="L53" s="1"/>
      <c r="M53" s="1"/>
      <c r="N53" s="1"/>
    </row>
    <row r="54" spans="1:17" ht="35.4" customHeight="1" x14ac:dyDescent="0.25">
      <c r="I54" s="1"/>
      <c r="J54" s="1"/>
      <c r="K54" s="1"/>
      <c r="L54" s="1"/>
      <c r="M54" s="1"/>
      <c r="N54" s="1"/>
    </row>
    <row r="55" spans="1:17" x14ac:dyDescent="0.25">
      <c r="A55" s="124"/>
      <c r="B55" s="300"/>
      <c r="C55" s="301"/>
      <c r="D55" s="303"/>
      <c r="E55" s="304"/>
      <c r="F55" s="127"/>
      <c r="I55" s="1"/>
      <c r="J55" s="1"/>
      <c r="K55" s="1"/>
      <c r="L55" s="1"/>
      <c r="M55" s="1"/>
      <c r="N55" s="1"/>
    </row>
    <row r="56" spans="1:17" x14ac:dyDescent="0.25">
      <c r="A56" s="112" t="s">
        <v>98</v>
      </c>
      <c r="B56" s="125"/>
      <c r="C56" s="126"/>
      <c r="D56" s="113" t="s">
        <v>146</v>
      </c>
      <c r="E56" s="41"/>
      <c r="F56" s="126"/>
      <c r="I56" s="1"/>
      <c r="J56" s="1"/>
      <c r="K56" s="1"/>
      <c r="L56" s="1"/>
      <c r="M56" s="1"/>
      <c r="N56" s="1"/>
    </row>
  </sheetData>
  <sheetProtection algorithmName="SHA-512" hashValue="9/l1Hj5n42/Dk+8JC+HVqrP/iPyMKS4YWOABcPcWyrMICIWDPC6RPmBXr4PQJuHdj8+nLvGku6OL2Jya+eZeNA==" saltValue="yBgdYlUUb9sgVXkDhg0jPg==" spinCount="100000" sheet="1" objects="1" scenarios="1" selectLockedCells="1"/>
  <mergeCells count="13">
    <mergeCell ref="A51:F51"/>
    <mergeCell ref="A52:F52"/>
    <mergeCell ref="A53:F53"/>
    <mergeCell ref="B55:C55"/>
    <mergeCell ref="A5:F5"/>
    <mergeCell ref="D55:E55"/>
    <mergeCell ref="A3:F3"/>
    <mergeCell ref="A34:F42"/>
    <mergeCell ref="A43:F44"/>
    <mergeCell ref="A45:F50"/>
    <mergeCell ref="A33:F33"/>
    <mergeCell ref="A23:F31"/>
    <mergeCell ref="A6:F19"/>
  </mergeCells>
  <dataValidations count="1">
    <dataValidation type="list" allowBlank="1" showInputMessage="1" showErrorMessage="1" sqref="A53:F53">
      <formula1>frage_geschl_personal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23622047244094491"/>
  <pageSetup paperSize="9" scale="93" fitToHeight="0" orientation="portrait" r:id="rId1"/>
  <headerFooter alignWithMargins="0">
    <oddHeader>&amp;L&amp;G&amp;R&amp;G</oddHeader>
    <oddFooter>&amp;L&amp;9&amp;K00-027&amp;F
&amp;C&amp;8&amp;K01+043&amp;G
Zusatzblatt_P_pauschl_AGA_erweitert_V3_5_250905&amp;RSeite &amp;P von 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5"/>
  <sheetViews>
    <sheetView workbookViewId="0">
      <selection activeCell="D6" sqref="D6"/>
    </sheetView>
  </sheetViews>
  <sheetFormatPr baseColWidth="10" defaultRowHeight="13.2" x14ac:dyDescent="0.25"/>
  <cols>
    <col min="1" max="1" width="16.33203125" customWidth="1"/>
    <col min="2" max="2" width="27.6640625" bestFit="1" customWidth="1"/>
    <col min="4" max="4" width="91.44140625" bestFit="1" customWidth="1"/>
  </cols>
  <sheetData>
    <row r="2" spans="1:4" x14ac:dyDescent="0.25">
      <c r="A2" s="33" t="s">
        <v>18</v>
      </c>
      <c r="B2" s="33" t="s">
        <v>19</v>
      </c>
      <c r="D2" s="118" t="s">
        <v>97</v>
      </c>
    </row>
    <row r="3" spans="1:4" x14ac:dyDescent="0.25">
      <c r="A3" s="33" t="s">
        <v>20</v>
      </c>
      <c r="B3" s="33" t="s">
        <v>24</v>
      </c>
      <c r="D3" s="118" t="s">
        <v>102</v>
      </c>
    </row>
    <row r="4" spans="1:4" x14ac:dyDescent="0.25">
      <c r="A4" s="33" t="s">
        <v>22</v>
      </c>
      <c r="B4" s="33" t="s">
        <v>21</v>
      </c>
      <c r="D4" s="118" t="s">
        <v>113</v>
      </c>
    </row>
    <row r="5" spans="1:4" ht="26.4" x14ac:dyDescent="0.25">
      <c r="A5" s="33" t="s">
        <v>23</v>
      </c>
      <c r="B5" s="34" t="s">
        <v>62</v>
      </c>
      <c r="D5" s="119" t="s">
        <v>114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&amp;CZusatzblatt_P_pauschl_AGA_erweitert_V2_0_230801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2" workbookViewId="0">
      <selection activeCell="O49" sqref="O49"/>
    </sheetView>
  </sheetViews>
  <sheetFormatPr baseColWidth="10" defaultRowHeight="13.2" x14ac:dyDescent="0.25"/>
  <sheetData>
    <row r="1" spans="1:2" x14ac:dyDescent="0.25">
      <c r="A1" s="35" t="s">
        <v>101</v>
      </c>
    </row>
    <row r="3" spans="1:2" x14ac:dyDescent="0.25">
      <c r="B3" s="35" t="s">
        <v>103</v>
      </c>
    </row>
    <row r="5" spans="1:2" x14ac:dyDescent="0.25">
      <c r="B5" s="31" t="s">
        <v>104</v>
      </c>
    </row>
    <row r="7" spans="1:2" x14ac:dyDescent="0.25">
      <c r="B7" s="35" t="s">
        <v>105</v>
      </c>
    </row>
    <row r="9" spans="1:2" x14ac:dyDescent="0.25">
      <c r="B9" s="31" t="s">
        <v>106</v>
      </c>
    </row>
    <row r="10" spans="1:2" x14ac:dyDescent="0.25">
      <c r="B10" s="31" t="s">
        <v>107</v>
      </c>
    </row>
    <row r="12" spans="1:2" x14ac:dyDescent="0.25">
      <c r="A12" s="35" t="s">
        <v>115</v>
      </c>
    </row>
    <row r="14" spans="1:2" x14ac:dyDescent="0.25">
      <c r="B14" s="35" t="s">
        <v>116</v>
      </c>
    </row>
    <row r="15" spans="1:2" x14ac:dyDescent="0.25">
      <c r="B15" s="35"/>
    </row>
    <row r="16" spans="1:2" x14ac:dyDescent="0.25">
      <c r="B16" s="31" t="s">
        <v>117</v>
      </c>
    </row>
    <row r="18" spans="1:2" x14ac:dyDescent="0.25">
      <c r="B18" s="35" t="s">
        <v>127</v>
      </c>
    </row>
    <row r="20" spans="1:2" x14ac:dyDescent="0.25">
      <c r="B20" s="31" t="s">
        <v>130</v>
      </c>
    </row>
    <row r="21" spans="1:2" x14ac:dyDescent="0.25">
      <c r="B21" s="31" t="s">
        <v>131</v>
      </c>
    </row>
    <row r="22" spans="1:2" x14ac:dyDescent="0.25">
      <c r="B22" s="31" t="s">
        <v>132</v>
      </c>
    </row>
    <row r="24" spans="1:2" x14ac:dyDescent="0.25">
      <c r="B24" s="35" t="s">
        <v>105</v>
      </c>
    </row>
    <row r="26" spans="1:2" x14ac:dyDescent="0.25">
      <c r="B26" s="31" t="s">
        <v>134</v>
      </c>
    </row>
    <row r="27" spans="1:2" x14ac:dyDescent="0.25">
      <c r="B27" s="31" t="s">
        <v>135</v>
      </c>
    </row>
    <row r="29" spans="1:2" x14ac:dyDescent="0.25">
      <c r="A29" s="35" t="s">
        <v>136</v>
      </c>
    </row>
    <row r="31" spans="1:2" x14ac:dyDescent="0.25">
      <c r="B31" t="s">
        <v>137</v>
      </c>
    </row>
    <row r="32" spans="1:2" x14ac:dyDescent="0.25">
      <c r="B32" t="s">
        <v>138</v>
      </c>
    </row>
    <row r="35" spans="1:2" x14ac:dyDescent="0.25">
      <c r="A35" s="35" t="s">
        <v>147</v>
      </c>
    </row>
    <row r="37" spans="1:2" x14ac:dyDescent="0.25">
      <c r="B37" t="s">
        <v>148</v>
      </c>
    </row>
    <row r="38" spans="1:2" x14ac:dyDescent="0.25">
      <c r="B38" t="s">
        <v>149</v>
      </c>
    </row>
    <row r="39" spans="1:2" x14ac:dyDescent="0.25">
      <c r="B39" t="s">
        <v>150</v>
      </c>
    </row>
    <row r="40" spans="1:2" x14ac:dyDescent="0.25">
      <c r="B40" t="s">
        <v>151</v>
      </c>
    </row>
    <row r="42" spans="1:2" x14ac:dyDescent="0.25">
      <c r="A42" s="35" t="s">
        <v>154</v>
      </c>
    </row>
    <row r="44" spans="1:2" x14ac:dyDescent="0.25">
      <c r="B44" s="31" t="s">
        <v>157</v>
      </c>
    </row>
    <row r="46" spans="1:2" x14ac:dyDescent="0.25">
      <c r="A46" s="35" t="s">
        <v>155</v>
      </c>
    </row>
    <row r="48" spans="1:2" x14ac:dyDescent="0.25">
      <c r="B48" s="31" t="s">
        <v>156</v>
      </c>
    </row>
    <row r="50" spans="1:6" x14ac:dyDescent="0.25">
      <c r="A50" s="35" t="s">
        <v>159</v>
      </c>
    </row>
    <row r="52" spans="1:6" x14ac:dyDescent="0.25">
      <c r="B52" t="s">
        <v>160</v>
      </c>
      <c r="F52" t="s">
        <v>161</v>
      </c>
    </row>
    <row r="54" spans="1:6" x14ac:dyDescent="0.25">
      <c r="A54" s="35" t="s">
        <v>162</v>
      </c>
    </row>
    <row r="56" spans="1:6" x14ac:dyDescent="0.25">
      <c r="B56" t="s">
        <v>163</v>
      </c>
      <c r="F56" t="s">
        <v>164</v>
      </c>
    </row>
    <row r="58" spans="1:6" x14ac:dyDescent="0.25">
      <c r="A58" s="35" t="s">
        <v>180</v>
      </c>
    </row>
    <row r="60" spans="1:6" x14ac:dyDescent="0.25">
      <c r="B60" t="s">
        <v>181</v>
      </c>
      <c r="F60" t="s">
        <v>182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&amp;CZusatzblatt_P_pauschl_AGA_erweitert_V3_4_250901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Eingruppierung</vt:lpstr>
      <vt:lpstr>Stellenbeschreibung</vt:lpstr>
      <vt:lpstr>Nachschlagen</vt:lpstr>
      <vt:lpstr>Versionen</vt:lpstr>
      <vt:lpstr>Anteil</vt:lpstr>
      <vt:lpstr>Eingruppierung!Druckbereich</vt:lpstr>
      <vt:lpstr>Stellenbeschreibung!Druckbereich</vt:lpstr>
      <vt:lpstr>Eingruppierung!Drucktitel</vt:lpstr>
      <vt:lpstr>frage_geschl_personal</vt:lpstr>
      <vt:lpstr>Matrix_Anteil</vt:lpstr>
    </vt:vector>
  </TitlesOfParts>
  <Company>Die Senatorin für Arbeit, Soziales, Jugend und Integration, Abteilung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Zusatzblatt P pauschalierte Arbeitgeberanteile erweitert</dc:title>
  <dc:creator>Übergreifender Abschnitt - ESF-ZGS</dc:creator>
  <cp:keywords>Personalblatt_pauschal_AGA_erweitert_V3_5_250905</cp:keywords>
  <cp:lastModifiedBy>André, Thorsten (SASJI)</cp:lastModifiedBy>
  <cp:lastPrinted>2025-09-03T12:49:55Z</cp:lastPrinted>
  <dcterms:created xsi:type="dcterms:W3CDTF">2007-06-29T11:50:13Z</dcterms:created>
  <dcterms:modified xsi:type="dcterms:W3CDTF">2025-09-05T09:50:43Z</dcterms:modified>
  <cp:category>Website</cp:category>
</cp:coreProperties>
</file>